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/>
  <mc:AlternateContent xmlns:mc="http://schemas.openxmlformats.org/markup-compatibility/2006">
    <mc:Choice Requires="x15">
      <x15ac:absPath xmlns:x15ac="http://schemas.microsoft.com/office/spreadsheetml/2010/11/ac" url="/Users/vaclav/Library/CloudStorage/OneDrive-Osobní/Dokumenty Bajker.eu/2025/"/>
    </mc:Choice>
  </mc:AlternateContent>
  <xr:revisionPtr revIDLastSave="0" documentId="13_ncr:1_{6352C66C-8CC3-A640-91D4-57422DCAF6D1}" xr6:coauthVersionLast="47" xr6:coauthVersionMax="47" xr10:uidLastSave="{00000000-0000-0000-0000-000000000000}"/>
  <bookViews>
    <workbookView xWindow="200" yWindow="1520" windowWidth="22020" windowHeight="22440" xr2:uid="{00000000-000D-0000-FFFF-FFFF00000000}"/>
  </bookViews>
  <sheets>
    <sheet name="objednávka 2025" sheetId="4" r:id="rId1"/>
    <sheet name="letní dres pro holky" sheetId="7" r:id="rId2"/>
    <sheet name="černé kraťasy" sheetId="8" r:id="rId3"/>
    <sheet name="čapáky" sheetId="5" r:id="rId4"/>
    <sheet name="objednávka 2022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146" i="4" l="1"/>
  <c r="AB146" i="4"/>
  <c r="X146" i="4"/>
  <c r="T146" i="4"/>
  <c r="P146" i="4"/>
  <c r="L146" i="4"/>
  <c r="D146" i="4"/>
  <c r="D120" i="4"/>
  <c r="AF120" i="4" s="1"/>
  <c r="AG120" i="4"/>
  <c r="AG96" i="4"/>
  <c r="AF96" i="4"/>
  <c r="S72" i="4"/>
  <c r="AG72" i="4" s="1"/>
  <c r="S68" i="4"/>
  <c r="S69" i="4"/>
  <c r="S70" i="4"/>
  <c r="S71" i="4"/>
  <c r="S67" i="4"/>
  <c r="S56" i="4"/>
  <c r="S57" i="4"/>
  <c r="S58" i="4"/>
  <c r="S59" i="4"/>
  <c r="S60" i="4"/>
  <c r="S61" i="4"/>
  <c r="S62" i="4"/>
  <c r="S63" i="4"/>
  <c r="S64" i="4"/>
  <c r="S65" i="4"/>
  <c r="S66" i="4"/>
  <c r="S55" i="4"/>
  <c r="AF72" i="4"/>
  <c r="AG48" i="4"/>
  <c r="AF48" i="4"/>
  <c r="AG23" i="4"/>
  <c r="AF23" i="4"/>
  <c r="L72" i="4" l="1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46" i="4"/>
  <c r="K46" i="4"/>
  <c r="G46" i="4"/>
  <c r="AA21" i="4"/>
  <c r="W21" i="4"/>
  <c r="S21" i="4"/>
  <c r="O21" i="4"/>
  <c r="K21" i="4"/>
  <c r="G21" i="4"/>
  <c r="O72" i="4" l="1"/>
  <c r="K68" i="4"/>
  <c r="K69" i="4"/>
  <c r="K70" i="4"/>
  <c r="K71" i="4"/>
  <c r="K67" i="4"/>
  <c r="K56" i="4"/>
  <c r="K57" i="4"/>
  <c r="K58" i="4"/>
  <c r="K59" i="4"/>
  <c r="K60" i="4"/>
  <c r="K61" i="4"/>
  <c r="K62" i="4"/>
  <c r="K63" i="4"/>
  <c r="K64" i="4"/>
  <c r="K65" i="4"/>
  <c r="K66" i="4"/>
  <c r="K55" i="4"/>
  <c r="G68" i="4"/>
  <c r="G69" i="4"/>
  <c r="G70" i="4"/>
  <c r="G71" i="4"/>
  <c r="G67" i="4"/>
  <c r="G56" i="4"/>
  <c r="G57" i="4"/>
  <c r="G58" i="4"/>
  <c r="G59" i="4"/>
  <c r="G60" i="4"/>
  <c r="G61" i="4"/>
  <c r="G62" i="4"/>
  <c r="G63" i="4"/>
  <c r="G64" i="4"/>
  <c r="G65" i="4"/>
  <c r="G66" i="4"/>
  <c r="G55" i="4"/>
  <c r="AE142" i="4"/>
  <c r="AE143" i="4"/>
  <c r="AE144" i="4"/>
  <c r="AE145" i="4"/>
  <c r="AE141" i="4"/>
  <c r="AE130" i="4"/>
  <c r="AE131" i="4"/>
  <c r="AE132" i="4"/>
  <c r="AE133" i="4"/>
  <c r="AE134" i="4"/>
  <c r="AE135" i="4"/>
  <c r="AE136" i="4"/>
  <c r="AE137" i="4"/>
  <c r="AE138" i="4"/>
  <c r="AE139" i="4"/>
  <c r="AE140" i="4"/>
  <c r="AE129" i="4"/>
  <c r="AA142" i="4"/>
  <c r="AA143" i="4"/>
  <c r="AA144" i="4"/>
  <c r="AA145" i="4"/>
  <c r="AA141" i="4"/>
  <c r="AA130" i="4"/>
  <c r="AA131" i="4"/>
  <c r="AA132" i="4"/>
  <c r="AA133" i="4"/>
  <c r="AA134" i="4"/>
  <c r="AA135" i="4"/>
  <c r="AA136" i="4"/>
  <c r="AA137" i="4"/>
  <c r="AA138" i="4"/>
  <c r="AA139" i="4"/>
  <c r="AA140" i="4"/>
  <c r="AA129" i="4"/>
  <c r="W142" i="4"/>
  <c r="W143" i="4"/>
  <c r="W144" i="4"/>
  <c r="W145" i="4"/>
  <c r="W141" i="4"/>
  <c r="W130" i="4"/>
  <c r="W131" i="4"/>
  <c r="W132" i="4"/>
  <c r="W133" i="4"/>
  <c r="W134" i="4"/>
  <c r="W135" i="4"/>
  <c r="W136" i="4"/>
  <c r="W137" i="4"/>
  <c r="W138" i="4"/>
  <c r="W139" i="4"/>
  <c r="W140" i="4"/>
  <c r="W129" i="4"/>
  <c r="S142" i="4"/>
  <c r="S143" i="4"/>
  <c r="S144" i="4"/>
  <c r="S145" i="4"/>
  <c r="S141" i="4"/>
  <c r="S130" i="4"/>
  <c r="S131" i="4"/>
  <c r="S132" i="4"/>
  <c r="S133" i="4"/>
  <c r="S134" i="4"/>
  <c r="S135" i="4"/>
  <c r="S136" i="4"/>
  <c r="S137" i="4"/>
  <c r="S138" i="4"/>
  <c r="S139" i="4"/>
  <c r="S140" i="4"/>
  <c r="S129" i="4"/>
  <c r="O142" i="4"/>
  <c r="O143" i="4"/>
  <c r="O144" i="4"/>
  <c r="O145" i="4"/>
  <c r="O141" i="4"/>
  <c r="O130" i="4"/>
  <c r="O131" i="4"/>
  <c r="O132" i="4"/>
  <c r="O133" i="4"/>
  <c r="O134" i="4"/>
  <c r="O135" i="4"/>
  <c r="O136" i="4"/>
  <c r="O137" i="4"/>
  <c r="O138" i="4"/>
  <c r="O139" i="4"/>
  <c r="O140" i="4"/>
  <c r="O129" i="4"/>
  <c r="K142" i="4"/>
  <c r="K143" i="4"/>
  <c r="K144" i="4"/>
  <c r="K145" i="4"/>
  <c r="K141" i="4"/>
  <c r="K130" i="4"/>
  <c r="K131" i="4"/>
  <c r="K132" i="4"/>
  <c r="K133" i="4"/>
  <c r="K134" i="4"/>
  <c r="K135" i="4"/>
  <c r="K136" i="4"/>
  <c r="K137" i="4"/>
  <c r="K138" i="4"/>
  <c r="K139" i="4"/>
  <c r="K140" i="4"/>
  <c r="K129" i="4"/>
  <c r="G142" i="4"/>
  <c r="G143" i="4"/>
  <c r="G144" i="4"/>
  <c r="G145" i="4"/>
  <c r="G141" i="4"/>
  <c r="G130" i="4"/>
  <c r="G131" i="4"/>
  <c r="G132" i="4"/>
  <c r="G133" i="4"/>
  <c r="G134" i="4"/>
  <c r="G135" i="4"/>
  <c r="G136" i="4"/>
  <c r="G137" i="4"/>
  <c r="G138" i="4"/>
  <c r="G139" i="4"/>
  <c r="G140" i="4"/>
  <c r="G129" i="4"/>
  <c r="H146" i="4"/>
  <c r="G116" i="4"/>
  <c r="G117" i="4"/>
  <c r="G118" i="4"/>
  <c r="G119" i="4"/>
  <c r="G115" i="4"/>
  <c r="G104" i="4"/>
  <c r="G105" i="4"/>
  <c r="G106" i="4"/>
  <c r="G107" i="4"/>
  <c r="G108" i="4"/>
  <c r="G109" i="4"/>
  <c r="G110" i="4"/>
  <c r="G111" i="4"/>
  <c r="G112" i="4"/>
  <c r="G113" i="4"/>
  <c r="G114" i="4"/>
  <c r="G103" i="4"/>
  <c r="K92" i="4"/>
  <c r="K93" i="4"/>
  <c r="K94" i="4"/>
  <c r="K95" i="4"/>
  <c r="K91" i="4"/>
  <c r="K80" i="4"/>
  <c r="K81" i="4"/>
  <c r="K82" i="4"/>
  <c r="K83" i="4"/>
  <c r="K84" i="4"/>
  <c r="K85" i="4"/>
  <c r="K86" i="4"/>
  <c r="K87" i="4"/>
  <c r="K88" i="4"/>
  <c r="K89" i="4"/>
  <c r="K90" i="4"/>
  <c r="K79" i="4"/>
  <c r="G92" i="4"/>
  <c r="G93" i="4"/>
  <c r="G94" i="4"/>
  <c r="G95" i="4"/>
  <c r="G91" i="4"/>
  <c r="G80" i="4"/>
  <c r="G81" i="4"/>
  <c r="G82" i="4"/>
  <c r="G83" i="4"/>
  <c r="G84" i="4"/>
  <c r="G85" i="4"/>
  <c r="G86" i="4"/>
  <c r="G87" i="4"/>
  <c r="G88" i="4"/>
  <c r="G89" i="4"/>
  <c r="G90" i="4"/>
  <c r="G79" i="4"/>
  <c r="O44" i="4"/>
  <c r="O45" i="4"/>
  <c r="O47" i="4"/>
  <c r="O43" i="4"/>
  <c r="O32" i="4"/>
  <c r="O33" i="4"/>
  <c r="O34" i="4"/>
  <c r="O35" i="4"/>
  <c r="O36" i="4"/>
  <c r="O37" i="4"/>
  <c r="O38" i="4"/>
  <c r="O39" i="4"/>
  <c r="O40" i="4"/>
  <c r="O41" i="4"/>
  <c r="O42" i="4"/>
  <c r="O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7" i="4"/>
  <c r="K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7" i="4"/>
  <c r="G31" i="4"/>
  <c r="H96" i="4"/>
  <c r="D96" i="4"/>
  <c r="L48" i="4"/>
  <c r="H48" i="4"/>
  <c r="D48" i="4"/>
  <c r="X23" i="4"/>
  <c r="T23" i="4"/>
  <c r="P23" i="4"/>
  <c r="L23" i="4"/>
  <c r="H23" i="4"/>
  <c r="D23" i="4"/>
  <c r="AA146" i="4" l="1"/>
  <c r="AG146" i="4" s="1"/>
  <c r="O146" i="4"/>
  <c r="AE146" i="4"/>
  <c r="S146" i="4"/>
  <c r="W146" i="4"/>
  <c r="K72" i="4"/>
  <c r="G72" i="4"/>
  <c r="K146" i="4"/>
  <c r="G146" i="4"/>
  <c r="G120" i="4"/>
  <c r="K48" i="4"/>
  <c r="G96" i="4"/>
  <c r="G48" i="4"/>
  <c r="K96" i="4"/>
  <c r="O48" i="4"/>
  <c r="W15" i="4" l="1"/>
  <c r="S15" i="4"/>
  <c r="O15" i="4"/>
  <c r="K15" i="4"/>
  <c r="G15" i="4"/>
  <c r="AA22" i="4"/>
  <c r="W14" i="4"/>
  <c r="S14" i="4"/>
  <c r="O14" i="4"/>
  <c r="K14" i="4"/>
  <c r="G14" i="4"/>
  <c r="AA19" i="4"/>
  <c r="AA20" i="4"/>
  <c r="AA18" i="4"/>
  <c r="W7" i="4"/>
  <c r="W8" i="4"/>
  <c r="W9" i="4"/>
  <c r="W10" i="4"/>
  <c r="W11" i="4"/>
  <c r="W12" i="4"/>
  <c r="W13" i="4"/>
  <c r="W18" i="4"/>
  <c r="W19" i="4"/>
  <c r="W20" i="4"/>
  <c r="W22" i="4"/>
  <c r="W6" i="4"/>
  <c r="W23" i="4" l="1"/>
  <c r="AA23" i="4"/>
  <c r="S7" i="4"/>
  <c r="S8" i="4"/>
  <c r="S9" i="4"/>
  <c r="S10" i="4"/>
  <c r="S11" i="4"/>
  <c r="S12" i="4"/>
  <c r="S13" i="4"/>
  <c r="S18" i="4"/>
  <c r="S19" i="4"/>
  <c r="S20" i="4"/>
  <c r="S22" i="4"/>
  <c r="S6" i="4"/>
  <c r="O22" i="4"/>
  <c r="O20" i="4"/>
  <c r="O19" i="4"/>
  <c r="O18" i="4"/>
  <c r="O13" i="4"/>
  <c r="O12" i="4"/>
  <c r="O11" i="4"/>
  <c r="O10" i="4"/>
  <c r="O9" i="4"/>
  <c r="O8" i="4"/>
  <c r="O7" i="4"/>
  <c r="O6" i="4"/>
  <c r="K7" i="4"/>
  <c r="K8" i="4"/>
  <c r="K9" i="4"/>
  <c r="K10" i="4"/>
  <c r="K11" i="4"/>
  <c r="K12" i="4"/>
  <c r="K13" i="4"/>
  <c r="K18" i="4"/>
  <c r="K19" i="4"/>
  <c r="K20" i="4"/>
  <c r="K22" i="4"/>
  <c r="K6" i="4"/>
  <c r="K23" i="4" l="1"/>
  <c r="O23" i="4"/>
  <c r="S23" i="4"/>
  <c r="G7" i="4"/>
  <c r="G8" i="4"/>
  <c r="G9" i="4"/>
  <c r="G10" i="4"/>
  <c r="G11" i="4"/>
  <c r="G12" i="4"/>
  <c r="G13" i="4"/>
  <c r="G18" i="4"/>
  <c r="G19" i="4"/>
  <c r="G20" i="4"/>
  <c r="G22" i="4"/>
  <c r="G6" i="4"/>
  <c r="P72" i="4"/>
  <c r="H72" i="4"/>
  <c r="D72" i="4"/>
  <c r="DY13" i="1"/>
  <c r="DY12" i="1"/>
  <c r="W11" i="1"/>
  <c r="DY11" i="1" s="1"/>
  <c r="Z11" i="1"/>
  <c r="DY10" i="1"/>
  <c r="DY9" i="1"/>
  <c r="DY8" i="1"/>
  <c r="DY7" i="1"/>
  <c r="DY6" i="1"/>
  <c r="DY5" i="1"/>
  <c r="AS19" i="1"/>
  <c r="AU19" i="1"/>
  <c r="AG19" i="1"/>
  <c r="AI19" i="1" s="1"/>
  <c r="AA19" i="1"/>
  <c r="AC19" i="1" s="1"/>
  <c r="U19" i="1"/>
  <c r="W19" i="1"/>
  <c r="Z19" i="1"/>
  <c r="E19" i="1"/>
  <c r="DV19" i="1"/>
  <c r="DX19" i="1" s="1"/>
  <c r="DS19" i="1"/>
  <c r="DU19" i="1"/>
  <c r="DP19" i="1"/>
  <c r="DR19" i="1"/>
  <c r="DM19" i="1"/>
  <c r="DO19" i="1"/>
  <c r="DJ19" i="1"/>
  <c r="DL19" i="1"/>
  <c r="DG19" i="1"/>
  <c r="DI19" i="1"/>
  <c r="DD19" i="1"/>
  <c r="DF19" i="1"/>
  <c r="DA19" i="1"/>
  <c r="DC19" i="1"/>
  <c r="CX19" i="1"/>
  <c r="CZ19" i="1"/>
  <c r="CU19" i="1"/>
  <c r="CW19" i="1"/>
  <c r="CR19" i="1"/>
  <c r="CT19" i="1" s="1"/>
  <c r="CO19" i="1"/>
  <c r="CQ19" i="1" s="1"/>
  <c r="CL19" i="1"/>
  <c r="CN19" i="1" s="1"/>
  <c r="CI19" i="1"/>
  <c r="CK19" i="1"/>
  <c r="CF19" i="1"/>
  <c r="CH19" i="1" s="1"/>
  <c r="CC19" i="1"/>
  <c r="CE19" i="1"/>
  <c r="BZ19" i="1"/>
  <c r="CB19" i="1" s="1"/>
  <c r="BW19" i="1"/>
  <c r="BY19" i="1"/>
  <c r="BT19" i="1"/>
  <c r="BV19" i="1" s="1"/>
  <c r="BQ19" i="1"/>
  <c r="BS19" i="1"/>
  <c r="BN19" i="1"/>
  <c r="BP19" i="1" s="1"/>
  <c r="BK19" i="1"/>
  <c r="BM19" i="1"/>
  <c r="BH19" i="1"/>
  <c r="BJ19" i="1" s="1"/>
  <c r="BE19" i="1"/>
  <c r="BG19" i="1" s="1"/>
  <c r="BB19" i="1"/>
  <c r="BD19" i="1" s="1"/>
  <c r="AY19" i="1"/>
  <c r="BA19" i="1"/>
  <c r="AV19" i="1"/>
  <c r="AX19" i="1" s="1"/>
  <c r="AP19" i="1"/>
  <c r="AM19" i="1"/>
  <c r="AO19" i="1"/>
  <c r="AJ19" i="1"/>
  <c r="AL19" i="1"/>
  <c r="AD19" i="1"/>
  <c r="AF19" i="1"/>
  <c r="X19" i="1"/>
  <c r="R19" i="1"/>
  <c r="T19" i="1"/>
  <c r="O19" i="1"/>
  <c r="Q19" i="1" s="1"/>
  <c r="L19" i="1"/>
  <c r="N19" i="1"/>
  <c r="I19" i="1"/>
  <c r="K19" i="1" s="1"/>
  <c r="F19" i="1"/>
  <c r="H19" i="1" s="1"/>
  <c r="C19" i="1"/>
  <c r="DY20" i="1" s="1"/>
  <c r="AR19" i="1"/>
  <c r="DY19" i="1" l="1"/>
  <c r="G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Hrabaňová Hana</author>
  </authors>
  <commentList>
    <comment ref="BX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Hrabaňová Hana: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nechce lehkou větrovku?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Nachonec nechce nic</t>
        </r>
      </text>
    </comment>
    <comment ref="CS5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Hrabaňová Hana: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máš doma?</t>
        </r>
      </text>
    </comment>
    <comment ref="D9" authorId="0" shapeId="0" xr:uid="{00000000-0006-0000-0000-000003000000}">
      <text>
        <r>
          <rPr>
            <b/>
            <sz val="9"/>
            <color rgb="FF000000"/>
            <rFont val="Tahoma"/>
            <family val="2"/>
            <charset val="238"/>
          </rPr>
          <t>Hrabaňová Hana: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bez kapsičky</t>
        </r>
      </text>
    </comment>
    <comment ref="BO9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Hrabaňová Hana: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opravdu 4?</t>
        </r>
      </text>
    </comment>
    <comment ref="U11" authorId="0" shapeId="0" xr:uid="{81F4448E-A2DB-A943-8FE7-1EF004A13276}">
      <text>
        <r>
          <rPr>
            <b/>
            <sz val="9"/>
            <color rgb="FF000000"/>
            <rFont val="Tahoma"/>
            <family val="2"/>
          </rPr>
          <t>Hrabaňová Hana: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bez šlí
</t>
        </r>
      </text>
    </comment>
    <comment ref="X11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Hrabaňová Hana: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bez šlí
</t>
        </r>
      </text>
    </comment>
    <comment ref="D13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Hrabaňová Hana: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bez kapsičky
</t>
        </r>
      </text>
    </comment>
    <comment ref="U13" authorId="0" shapeId="0" xr:uid="{1D43AEA6-CA80-AF4E-B037-2532EEF980B3}">
      <text>
        <r>
          <rPr>
            <b/>
            <sz val="9"/>
            <color rgb="FF000000"/>
            <rFont val="Tahoma"/>
            <family val="2"/>
          </rPr>
          <t>Hrabaňová Hana: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 šlemi</t>
        </r>
      </text>
    </comment>
    <comment ref="X13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Hrabaňová Hana: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 šlemi</t>
        </r>
      </text>
    </comment>
  </commentList>
</comments>
</file>

<file path=xl/sharedStrings.xml><?xml version="1.0" encoding="utf-8"?>
<sst xmlns="http://schemas.openxmlformats.org/spreadsheetml/2006/main" count="445" uniqueCount="174">
  <si>
    <t>ks</t>
  </si>
  <si>
    <t>vel.</t>
  </si>
  <si>
    <t>Kč</t>
  </si>
  <si>
    <t>Celkem</t>
  </si>
  <si>
    <t>Šortky BIKER 17</t>
  </si>
  <si>
    <t>Návleky na ruce ACTIVE 04 / ROUBAIX teplé</t>
  </si>
  <si>
    <t>Návleky na nohy ACTIVE 04 / ROUBAIX teplé</t>
  </si>
  <si>
    <t>Návleky na nohy ACTIVE 04 / LYCRA slabé</t>
  </si>
  <si>
    <t>Teplákové kalhoty SPORT 23 / Factor</t>
  </si>
  <si>
    <t>1.</t>
  </si>
  <si>
    <t>2.</t>
  </si>
  <si>
    <t>3.</t>
  </si>
  <si>
    <t>4.</t>
  </si>
  <si>
    <t>Dres PRO 02 / Vector</t>
  </si>
  <si>
    <t>Vesta Elite 19 / MicroFiber/síť</t>
  </si>
  <si>
    <t>Vesta Pro 01 / W&amp;W Stratos/net</t>
  </si>
  <si>
    <t>Bunda ELITE 06 / W&amp;W Winter Flow</t>
  </si>
  <si>
    <t>Kraťasy se šlemi PRO 13 / Goffrato sedlo Endurance 3D</t>
  </si>
  <si>
    <t>Kraťasy se šlemi PRO 13 / VeranoFlex X9 sedlo Endurance 3D</t>
  </si>
  <si>
    <t>Kraťasy se šlemi ELITE 89 / Lycra POWER 
sedlo Endurance 3D</t>
  </si>
  <si>
    <t>Kraťasy se šlemi PRO 12 / VeranoFlex X9 sedlo Zoom X</t>
  </si>
  <si>
    <t>Kraťasy se šlemi PRO 12 / Goffrato sedlo Zoom X</t>
  </si>
  <si>
    <t>Bunda Elite-Z 07 / W&amp;W Mission Flow</t>
  </si>
  <si>
    <t>Návleky na ruce ACTIVE 04 / LYCRA slabé</t>
  </si>
  <si>
    <t>Tepláková bunda SPORT 23 / Factor</t>
  </si>
  <si>
    <t>Mikina s kapucí ACTIVE 15 / TecnoStretch</t>
  </si>
  <si>
    <t>Ponožky střední, modré bajker.eu 35-38, 39-42, 43-46</t>
  </si>
  <si>
    <t>Dres Pro 62/ Razor</t>
  </si>
  <si>
    <t>Dres PRO 66/ Carbon Z1</t>
  </si>
  <si>
    <t>Dres PRO 62 / VeranoUltra</t>
  </si>
  <si>
    <t>Dres ELITE 51 / Spinn</t>
  </si>
  <si>
    <t>Dres ELITE 54 / Stripes</t>
  </si>
  <si>
    <t>Dres dlouhý rukáv ELITE 40 / ANDORA</t>
  </si>
  <si>
    <t>Dres dlouhý rukáv PRO 33 / TEMPS</t>
  </si>
  <si>
    <t>Vesta Elite 03/ W&amp;W Mission flow</t>
  </si>
  <si>
    <t>Bunda Elite 19 / MicroFiber</t>
  </si>
  <si>
    <t>Bunda Pro 09 / W&amp;W eVent</t>
  </si>
  <si>
    <t>Bunda Pro 01 / W&amp;W Stratos</t>
  </si>
  <si>
    <t>Bunda Pro 78 / W&amp;W Diamond</t>
  </si>
  <si>
    <t>Dlouhé kalhoty se šlemi PRO 56/ W&amp;W RainMem X3 bez sedla</t>
  </si>
  <si>
    <t>Dlouhé kalhoty se šlemi ELITE 90 / ROUBAIX bez sedla</t>
  </si>
  <si>
    <t>Dres BIKER 14 / Devan</t>
  </si>
  <si>
    <t>Krátké rukavice ELITE 01 / Lycra</t>
  </si>
  <si>
    <t>Letní čepice ACTIVE 01 / PES X4</t>
  </si>
  <si>
    <t>Igor</t>
  </si>
  <si>
    <t>Boris</t>
  </si>
  <si>
    <t>Petra</t>
  </si>
  <si>
    <t xml:space="preserve">Renda </t>
  </si>
  <si>
    <t>5.</t>
  </si>
  <si>
    <t>Mára</t>
  </si>
  <si>
    <t>Jirka P.</t>
  </si>
  <si>
    <t>Kačka P.</t>
  </si>
  <si>
    <t>3+</t>
  </si>
  <si>
    <t>Václav</t>
  </si>
  <si>
    <t>6.</t>
  </si>
  <si>
    <t>7.</t>
  </si>
  <si>
    <t>8.</t>
  </si>
  <si>
    <t>9.</t>
  </si>
  <si>
    <t>Hanka</t>
  </si>
  <si>
    <t>Návleky na KOLENA ACTIVE 04 | LYCRA</t>
  </si>
  <si>
    <t>n50078-MS51</t>
  </si>
  <si>
    <t>n50078-LS51</t>
  </si>
  <si>
    <r>
      <t xml:space="preserve">Kraťasy se šlemi ELITE </t>
    </r>
    <r>
      <rPr>
        <sz val="11"/>
        <color rgb="FFFF0000"/>
        <rFont val="Calibri"/>
        <family val="2"/>
        <charset val="238"/>
        <scheme val="minor"/>
      </rPr>
      <t>49</t>
    </r>
    <r>
      <rPr>
        <sz val="11"/>
        <color theme="1"/>
        <rFont val="Calibri"/>
        <family val="2"/>
        <charset val="238"/>
        <scheme val="minor"/>
      </rPr>
      <t xml:space="preserve"> / Lycra POWER 
sedlo Zoom X</t>
    </r>
  </si>
  <si>
    <t>máme skladem</t>
  </si>
  <si>
    <t>není možná modrá</t>
  </si>
  <si>
    <t>místo toho Goffrato</t>
  </si>
  <si>
    <t>N50076-MS36</t>
  </si>
  <si>
    <t>celkem</t>
  </si>
  <si>
    <t>Dres PRO 32/Carbon Z1 (Pro 66)</t>
  </si>
  <si>
    <t>Dres Pro 36/Razor (Pro 62)</t>
  </si>
  <si>
    <t xml:space="preserve"> N50074-MS62</t>
  </si>
  <si>
    <t xml:space="preserve"> N51079-MS32</t>
  </si>
  <si>
    <t>N50078-MS51</t>
  </si>
  <si>
    <t>n50076-LS36</t>
  </si>
  <si>
    <t>n51079-LS32</t>
  </si>
  <si>
    <t>n50074-LS62</t>
  </si>
  <si>
    <t xml:space="preserve"> N51072-MS54</t>
  </si>
  <si>
    <t>n51072-LS54</t>
  </si>
  <si>
    <t>n50078-LN52</t>
  </si>
  <si>
    <t>Dres bez rukávu ELITE 52 | Spinn DÁMSKÝ</t>
  </si>
  <si>
    <t>dresy</t>
  </si>
  <si>
    <t>kraťasy</t>
  </si>
  <si>
    <t>N61063-MA13</t>
  </si>
  <si>
    <t>dámské n61063-LA02</t>
  </si>
  <si>
    <t>dámské - n61063-UA02-prodl.nohavice</t>
  </si>
  <si>
    <t>N61063-MA12</t>
  </si>
  <si>
    <t>n61063-LA04</t>
  </si>
  <si>
    <t>n61063-UA04 - prodl.nohavice</t>
  </si>
  <si>
    <t>N60069-MA49</t>
  </si>
  <si>
    <t>Kraťasy se šlemi ELITE 49 / Lycra POWER 
sedlo Zoom X</t>
  </si>
  <si>
    <t>n60069-LA50</t>
  </si>
  <si>
    <t>n60069-UA50 - prodl.nohavice</t>
  </si>
  <si>
    <t>dlouhé kalhoty na zimu</t>
  </si>
  <si>
    <t>N60267-MA56</t>
  </si>
  <si>
    <t>n60266-MA30</t>
  </si>
  <si>
    <t xml:space="preserve">Čapáky ARCO-ELITE 30 | ROUBAIX </t>
  </si>
  <si>
    <t>sedlo Endurance 3D</t>
  </si>
  <si>
    <t>n60266-MA35</t>
  </si>
  <si>
    <t xml:space="preserve">Čapáky ARCO-ELITE 35 | ROUBAIX </t>
  </si>
  <si>
    <t>sedlo Zoom X</t>
  </si>
  <si>
    <t>n60266-MA93</t>
  </si>
  <si>
    <t xml:space="preserve">Čapáky ARCO-ELITE 93 | ROUBAIX </t>
  </si>
  <si>
    <t>bez sedla</t>
  </si>
  <si>
    <t>pánské</t>
  </si>
  <si>
    <t>dámské</t>
  </si>
  <si>
    <t>n60266-LA33</t>
  </si>
  <si>
    <t xml:space="preserve">Čapáky ARCO-ELITE 33 | ROUBAIX </t>
  </si>
  <si>
    <t>sedlo Endurance 3D women</t>
  </si>
  <si>
    <t>n60266-LA36</t>
  </si>
  <si>
    <t xml:space="preserve">Čapáky ARCO-ELITE 36 | ROUBAIX </t>
  </si>
  <si>
    <t>sedlo Zoom X women</t>
  </si>
  <si>
    <t>n60266-LA93</t>
  </si>
  <si>
    <t>Bez sedla</t>
  </si>
  <si>
    <t>kalhoty se sedlem-viz list čapáky</t>
  </si>
  <si>
    <t>Dlouhé kalhoty se šlemi ELITE 93 / ROUBAIX bez sedla</t>
  </si>
  <si>
    <t>N60266-MA93</t>
  </si>
  <si>
    <t>n60267-MA70</t>
  </si>
  <si>
    <t>Čapáky ARCO-PRO 70 | W&amp;W RainMem X3</t>
  </si>
  <si>
    <t>n60267-MA55</t>
  </si>
  <si>
    <t>Čapáky ARCO-PRO 55 | W&amp;W RainMem X3</t>
  </si>
  <si>
    <t>n60267-MA56</t>
  </si>
  <si>
    <t>Čapáky ARCO-PRO 56 | W&amp;W RainMem X3</t>
  </si>
  <si>
    <t>n60267-LA83</t>
  </si>
  <si>
    <t xml:space="preserve">Čapáky ARCO-PRO 83 | W&amp;W RainMem X3 </t>
  </si>
  <si>
    <t>n60267-LA58</t>
  </si>
  <si>
    <t xml:space="preserve">Čapáky ARCO-PRO 58 | W&amp;W RainMem X3 </t>
  </si>
  <si>
    <t>N61017-MP17</t>
  </si>
  <si>
    <t>Poznámka</t>
  </si>
  <si>
    <t>n61017-LP17</t>
  </si>
  <si>
    <t>šortky</t>
  </si>
  <si>
    <t>n70116-UF24</t>
  </si>
  <si>
    <t>Letní čepice ACTIVE 01 / PES X4 kšiltovka</t>
  </si>
  <si>
    <t>N70012-UF04</t>
  </si>
  <si>
    <t>n70011-UF04</t>
  </si>
  <si>
    <t>doplňky</t>
  </si>
  <si>
    <t>N70032-UF04</t>
  </si>
  <si>
    <t>n70031-UF04</t>
  </si>
  <si>
    <t>Návleky na RUCE ACTIVE 04 | LYCRA slabé</t>
  </si>
  <si>
    <t xml:space="preserve">Dres dlouhý rukáv PRO 46 | TEMPS </t>
  </si>
  <si>
    <t>n50052-ML46</t>
  </si>
  <si>
    <t>n50052-LL46</t>
  </si>
  <si>
    <t>n50057-ML40</t>
  </si>
  <si>
    <t>n50057-LL40</t>
  </si>
  <si>
    <t>bundy/dresy s dl.rukávem/vesty</t>
  </si>
  <si>
    <t>Jméno</t>
  </si>
  <si>
    <t>kluci</t>
  </si>
  <si>
    <t>holky</t>
  </si>
  <si>
    <t>pánský</t>
  </si>
  <si>
    <t>napište do poznámky artiklové číslo varianty, kterou chcete, pokud chcete s vložkou</t>
  </si>
  <si>
    <t>n50213-ML43</t>
  </si>
  <si>
    <t>n50213-LL43</t>
  </si>
  <si>
    <t>Bunda ELITE 43 | MicroFiber</t>
  </si>
  <si>
    <t>N50113-MN43</t>
  </si>
  <si>
    <t>n50113-LN43</t>
  </si>
  <si>
    <t>černé</t>
  </si>
  <si>
    <t>u dámských kraťasů napište do poznámky, pokud chcete bez šlí a pokud chcete prodloužené</t>
  </si>
  <si>
    <t>dámský</t>
  </si>
  <si>
    <t>zelená je skladem (3ks), lze objednat za 290Kč</t>
  </si>
  <si>
    <t>Celkem ks</t>
  </si>
  <si>
    <t>Celkem Kč</t>
  </si>
  <si>
    <t>Čepice pod přilbu ELITE 01 | Roubaix</t>
  </si>
  <si>
    <t>n70183-UF01</t>
  </si>
  <si>
    <t>modrá</t>
  </si>
  <si>
    <t>modré</t>
  </si>
  <si>
    <t>je skladem v původní barvě - 11 ks</t>
  </si>
  <si>
    <t>51-54    54-57    57-60</t>
  </si>
  <si>
    <t xml:space="preserve">Velikosti čepice pod přilbu jsou </t>
  </si>
  <si>
    <t>dle obvodu hlavy :</t>
  </si>
  <si>
    <t>Velikosti návleků na nohy se řídí dle velikosti kraťasů.</t>
  </si>
  <si>
    <t>1    2-3    4-5    6-8</t>
  </si>
  <si>
    <t>větrovky Microfiber se střihově upravovaly a odpovídají velikostem dresů</t>
  </si>
  <si>
    <t>Vesta ELITE 43 | MicroFiber/síť odpovídají velikostem dresů</t>
  </si>
  <si>
    <t>barva dresu</t>
  </si>
  <si>
    <t>velikost 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</si>
</sst>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5]General"/>
    <numFmt numFmtId="165" formatCode="#,##0.00\ [$EUR]"/>
    <numFmt numFmtId="166" formatCode="#,##0\ &quot;Kč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38"/>
    </font>
    <font>
      <sz val="22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222222"/>
      <name val="Arial"/>
      <family val="2"/>
      <charset val="238"/>
    </font>
    <font>
      <u/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/>
    <xf numFmtId="0" fontId="3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2" fillId="5" borderId="0" xfId="0" applyFont="1" applyFill="1" applyAlignment="1">
      <alignment horizontal="left"/>
    </xf>
    <xf numFmtId="0" fontId="0" fillId="4" borderId="3" xfId="0" applyFill="1" applyBorder="1" applyAlignment="1">
      <alignment horizontal="center"/>
    </xf>
    <xf numFmtId="0" fontId="0" fillId="9" borderId="0" xfId="0" applyFill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/>
    <xf numFmtId="0" fontId="0" fillId="5" borderId="0" xfId="0" applyFill="1"/>
    <xf numFmtId="0" fontId="0" fillId="11" borderId="0" xfId="0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9" borderId="1" xfId="0" applyFill="1" applyBorder="1" applyAlignment="1">
      <alignment horizontal="center"/>
    </xf>
    <xf numFmtId="0" fontId="0" fillId="13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14" fillId="0" borderId="0" xfId="0" applyFont="1"/>
    <xf numFmtId="0" fontId="0" fillId="11" borderId="0" xfId="0" applyFill="1"/>
    <xf numFmtId="0" fontId="1" fillId="11" borderId="1" xfId="0" applyFont="1" applyFill="1" applyBorder="1"/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2" fillId="6" borderId="5" xfId="0" applyFont="1" applyFill="1" applyBorder="1" applyAlignment="1">
      <alignment horizontal="left"/>
    </xf>
    <xf numFmtId="0" fontId="0" fillId="11" borderId="5" xfId="0" applyFill="1" applyBorder="1" applyAlignment="1">
      <alignment horizontal="center"/>
    </xf>
    <xf numFmtId="0" fontId="2" fillId="7" borderId="5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0" fillId="5" borderId="5" xfId="0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3" fillId="0" borderId="0" xfId="0" applyFont="1"/>
    <xf numFmtId="0" fontId="0" fillId="2" borderId="5" xfId="0" applyFill="1" applyBorder="1" applyAlignment="1">
      <alignment horizontal="center"/>
    </xf>
    <xf numFmtId="165" fontId="17" fillId="0" borderId="0" xfId="0" applyNumberFormat="1" applyFont="1"/>
    <xf numFmtId="166" fontId="19" fillId="0" borderId="0" xfId="25" applyNumberFormat="1" applyFont="1" applyFill="1" applyAlignment="1">
      <alignment horizontal="right" indent="2"/>
    </xf>
    <xf numFmtId="0" fontId="0" fillId="2" borderId="0" xfId="0" applyFill="1"/>
    <xf numFmtId="0" fontId="18" fillId="11" borderId="0" xfId="0" applyFont="1" applyFill="1"/>
    <xf numFmtId="0" fontId="14" fillId="11" borderId="0" xfId="0" applyFont="1" applyFill="1"/>
    <xf numFmtId="166" fontId="19" fillId="11" borderId="0" xfId="25" applyNumberFormat="1" applyFont="1" applyFill="1" applyAlignment="1">
      <alignment horizontal="right" indent="2"/>
    </xf>
    <xf numFmtId="165" fontId="17" fillId="11" borderId="0" xfId="0" applyNumberFormat="1" applyFont="1" applyFill="1"/>
    <xf numFmtId="0" fontId="20" fillId="11" borderId="0" xfId="0" applyFont="1" applyFill="1"/>
    <xf numFmtId="0" fontId="18" fillId="15" borderId="0" xfId="0" applyFont="1" applyFill="1"/>
    <xf numFmtId="0" fontId="0" fillId="15" borderId="0" xfId="0" applyFill="1"/>
    <xf numFmtId="0" fontId="20" fillId="15" borderId="0" xfId="0" applyFont="1" applyFill="1"/>
    <xf numFmtId="0" fontId="0" fillId="15" borderId="0" xfId="0" applyFill="1" applyAlignment="1">
      <alignment horizontal="left"/>
    </xf>
    <xf numFmtId="0" fontId="0" fillId="15" borderId="0" xfId="0" applyFill="1" applyAlignment="1">
      <alignment horizontal="center"/>
    </xf>
    <xf numFmtId="0" fontId="0" fillId="11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1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1" fillId="0" borderId="0" xfId="0" applyFont="1" applyAlignment="1">
      <alignment vertical="center"/>
    </xf>
    <xf numFmtId="0" fontId="2" fillId="11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0" fillId="11" borderId="0" xfId="0" applyFill="1" applyAlignment="1">
      <alignment horizontal="center" vertical="center" wrapText="1"/>
    </xf>
    <xf numFmtId="0" fontId="15" fillId="11" borderId="0" xfId="0" applyFont="1" applyFill="1" applyAlignment="1">
      <alignment horizontal="center" vertical="center" textRotation="90" wrapText="1"/>
    </xf>
    <xf numFmtId="0" fontId="6" fillId="11" borderId="0" xfId="0" applyFont="1" applyFill="1" applyAlignment="1">
      <alignment horizontal="left"/>
    </xf>
    <xf numFmtId="0" fontId="1" fillId="11" borderId="0" xfId="0" applyFont="1" applyFill="1" applyAlignment="1">
      <alignment horizontal="center"/>
    </xf>
    <xf numFmtId="0" fontId="1" fillId="11" borderId="0" xfId="0" applyFont="1" applyFill="1"/>
    <xf numFmtId="0" fontId="13" fillId="15" borderId="0" xfId="0" applyFont="1" applyFill="1"/>
    <xf numFmtId="0" fontId="24" fillId="5" borderId="5" xfId="0" applyFont="1" applyFill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8" fillId="0" borderId="0" xfId="0" applyFont="1"/>
    <xf numFmtId="0" fontId="3" fillId="0" borderId="0" xfId="24" applyAlignment="1">
      <alignment horizontal="left"/>
    </xf>
    <xf numFmtId="0" fontId="13" fillId="0" borderId="0" xfId="0" applyFont="1" applyAlignment="1">
      <alignment horizontal="left"/>
    </xf>
    <xf numFmtId="0" fontId="0" fillId="11" borderId="0" xfId="0" applyFill="1" applyAlignment="1">
      <alignment horizontal="left"/>
    </xf>
    <xf numFmtId="0" fontId="13" fillId="11" borderId="0" xfId="0" applyFont="1" applyFill="1"/>
    <xf numFmtId="0" fontId="13" fillId="11" borderId="0" xfId="0" applyFont="1" applyFill="1" applyAlignment="1">
      <alignment horizontal="center"/>
    </xf>
    <xf numFmtId="0" fontId="29" fillId="11" borderId="0" xfId="0" applyFont="1" applyFill="1" applyAlignment="1">
      <alignment horizontal="center"/>
    </xf>
    <xf numFmtId="0" fontId="30" fillId="11" borderId="0" xfId="0" applyFont="1" applyFill="1" applyAlignment="1">
      <alignment horizontal="center"/>
    </xf>
    <xf numFmtId="0" fontId="29" fillId="16" borderId="0" xfId="0" applyFont="1" applyFill="1" applyAlignment="1">
      <alignment horizontal="left" vertical="center"/>
    </xf>
    <xf numFmtId="0" fontId="29" fillId="16" borderId="0" xfId="0" applyFont="1" applyFill="1" applyAlignment="1">
      <alignment horizontal="center" vertical="center" wrapText="1"/>
    </xf>
    <xf numFmtId="0" fontId="29" fillId="16" borderId="0" xfId="0" applyFont="1" applyFill="1" applyAlignment="1">
      <alignment horizontal="center"/>
    </xf>
    <xf numFmtId="0" fontId="29" fillId="16" borderId="0" xfId="0" applyFont="1" applyFill="1"/>
    <xf numFmtId="0" fontId="29" fillId="16" borderId="0" xfId="0" applyFont="1" applyFill="1" applyAlignment="1">
      <alignment horizontal="left"/>
    </xf>
    <xf numFmtId="0" fontId="31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/>
    </xf>
    <xf numFmtId="0" fontId="0" fillId="11" borderId="14" xfId="0" applyFill="1" applyBorder="1" applyAlignment="1">
      <alignment vertical="center"/>
    </xf>
    <xf numFmtId="0" fontId="0" fillId="11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11" borderId="0" xfId="0" applyFill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/>
    </xf>
    <xf numFmtId="0" fontId="32" fillId="4" borderId="5" xfId="24" applyFont="1" applyFill="1" applyBorder="1" applyAlignment="1">
      <alignment horizontal="center"/>
    </xf>
    <xf numFmtId="0" fontId="32" fillId="0" borderId="5" xfId="24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3" fillId="11" borderId="5" xfId="24" applyFill="1" applyBorder="1" applyAlignment="1">
      <alignment horizontal="center" vertical="center" wrapText="1"/>
    </xf>
    <xf numFmtId="0" fontId="3" fillId="0" borderId="5" xfId="24" applyBorder="1" applyAlignment="1">
      <alignment horizontal="center"/>
    </xf>
    <xf numFmtId="0" fontId="0" fillId="11" borderId="0" xfId="0" applyFill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3" fillId="11" borderId="8" xfId="24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11" borderId="13" xfId="24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 wrapText="1"/>
    </xf>
    <xf numFmtId="0" fontId="3" fillId="4" borderId="13" xfId="24" applyFill="1" applyBorder="1" applyAlignment="1">
      <alignment horizontal="center" vertical="center" wrapText="1"/>
    </xf>
    <xf numFmtId="0" fontId="3" fillId="4" borderId="5" xfId="24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textRotation="90" wrapText="1"/>
    </xf>
    <xf numFmtId="0" fontId="3" fillId="11" borderId="6" xfId="24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3" fillId="4" borderId="6" xfId="24" applyFill="1" applyBorder="1" applyAlignment="1">
      <alignment horizontal="center" vertical="center" wrapText="1"/>
    </xf>
    <xf numFmtId="0" fontId="3" fillId="4" borderId="7" xfId="24" applyFill="1" applyBorder="1" applyAlignment="1">
      <alignment horizontal="center" vertical="center" wrapText="1"/>
    </xf>
    <xf numFmtId="0" fontId="3" fillId="4" borderId="8" xfId="24" applyFill="1" applyBorder="1" applyAlignment="1">
      <alignment horizontal="center" vertical="center" wrapText="1"/>
    </xf>
    <xf numFmtId="0" fontId="3" fillId="0" borderId="6" xfId="24" applyBorder="1" applyAlignment="1">
      <alignment horizontal="center" vertical="center" wrapText="1"/>
    </xf>
    <xf numFmtId="0" fontId="3" fillId="0" borderId="7" xfId="24" applyBorder="1" applyAlignment="1">
      <alignment horizontal="center" vertical="center" wrapText="1"/>
    </xf>
    <xf numFmtId="0" fontId="3" fillId="0" borderId="8" xfId="24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166" fontId="0" fillId="11" borderId="0" xfId="0" applyNumberFormat="1" applyFill="1"/>
    <xf numFmtId="0" fontId="24" fillId="7" borderId="5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</cellXfs>
  <cellStyles count="26">
    <cellStyle name="Čárka" xfId="25" builtinId="3"/>
    <cellStyle name="Excel Built-in Normal" xfId="23" xr:uid="{00000000-0005-0000-0000-000000000000}"/>
    <cellStyle name="Hypertextový odkaz" xfId="19" builtinId="8" hidden="1"/>
    <cellStyle name="Hypertextový odkaz" xfId="9" builtinId="8" hidden="1"/>
    <cellStyle name="Hypertextový odkaz" xfId="17" builtinId="8" hidden="1"/>
    <cellStyle name="Hypertextový odkaz" xfId="13" builtinId="8" hidden="1"/>
    <cellStyle name="Hypertextový odkaz" xfId="15" builtinId="8" hidden="1"/>
    <cellStyle name="Hypertextový odkaz" xfId="1" builtinId="8" hidden="1"/>
    <cellStyle name="Hypertextový odkaz" xfId="21" builtinId="8" hidden="1"/>
    <cellStyle name="Hypertextový odkaz" xfId="5" builtinId="8" hidden="1"/>
    <cellStyle name="Hypertextový odkaz" xfId="11" builtinId="8" hidden="1"/>
    <cellStyle name="Hypertextový odkaz" xfId="7" builtinId="8" hidden="1"/>
    <cellStyle name="Hypertextový odkaz" xfId="3" builtinId="8" hidden="1"/>
    <cellStyle name="Hypertextový odkaz" xfId="24" builtinId="8"/>
    <cellStyle name="Normální" xfId="0" builtinId="0"/>
    <cellStyle name="Použitý hypertextový odkaz" xfId="2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10" builtinId="9" hidden="1"/>
    <cellStyle name="Použitý hypertextový odkaz" xfId="6" builtinId="9" hidden="1"/>
    <cellStyle name="Použitý hypertextový odkaz" xfId="14" builtinId="9" hidden="1"/>
    <cellStyle name="Použitý hypertextový odkaz" xfId="12" builtinId="9" hidden="1"/>
    <cellStyle name="Použitý hypertextový odkaz" xfId="8" builtinId="9" hidden="1"/>
    <cellStyle name="Použitý hypertextový odkaz" xfId="4" builtinId="9" hidden="1"/>
    <cellStyle name="Použitý hypertextový odkaz" xfId="22" builtinId="9" hidden="1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95250</xdr:colOff>
      <xdr:row>51</xdr:row>
      <xdr:rowOff>202404</xdr:rowOff>
    </xdr:from>
    <xdr:to>
      <xdr:col>22</xdr:col>
      <xdr:colOff>440530</xdr:colOff>
      <xdr:row>64</xdr:row>
      <xdr:rowOff>145962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AEADA2-8CEA-F81C-A3B2-61D6F70BF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51406" y="12013404"/>
          <a:ext cx="2095499" cy="2443871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476250</xdr:colOff>
      <xdr:row>51</xdr:row>
      <xdr:rowOff>130970</xdr:rowOff>
    </xdr:from>
    <xdr:to>
      <xdr:col>26</xdr:col>
      <xdr:colOff>190500</xdr:colOff>
      <xdr:row>64</xdr:row>
      <xdr:rowOff>94190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D495A62-6B67-4147-FCAF-7D528AE98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82625" y="11941970"/>
          <a:ext cx="2047875" cy="2463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179614</xdr:rowOff>
    </xdr:from>
    <xdr:to>
      <xdr:col>2</xdr:col>
      <xdr:colOff>402771</xdr:colOff>
      <xdr:row>22</xdr:row>
      <xdr:rowOff>121061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77551D-03FD-C747-089A-D07E282A0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614"/>
          <a:ext cx="1709057" cy="4012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538842</xdr:colOff>
      <xdr:row>13</xdr:row>
      <xdr:rowOff>132183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C23BC93-7CCB-4274-AB9B-6CF38C8DF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8271" cy="2537926"/>
        </a:xfrm>
        <a:prstGeom prst="rect">
          <a:avLst/>
        </a:prstGeom>
      </xdr:spPr>
    </xdr:pic>
    <xdr:clientData/>
  </xdr:twoCellAnchor>
  <xdr:twoCellAnchor editAs="oneCell">
    <xdr:from>
      <xdr:col>4</xdr:col>
      <xdr:colOff>429986</xdr:colOff>
      <xdr:row>0</xdr:row>
      <xdr:rowOff>5444</xdr:rowOff>
    </xdr:from>
    <xdr:to>
      <xdr:col>7</xdr:col>
      <xdr:colOff>607720</xdr:colOff>
      <xdr:row>14</xdr:row>
      <xdr:rowOff>43544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59F19463-4C44-3123-DABB-E4AA5B321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2557" y="5444"/>
          <a:ext cx="2137163" cy="2628900"/>
        </a:xfrm>
        <a:prstGeom prst="rect">
          <a:avLst/>
        </a:prstGeom>
      </xdr:spPr>
    </xdr:pic>
    <xdr:clientData/>
  </xdr:twoCellAnchor>
  <xdr:twoCellAnchor editAs="oneCell">
    <xdr:from>
      <xdr:col>8</xdr:col>
      <xdr:colOff>364671</xdr:colOff>
      <xdr:row>0</xdr:row>
      <xdr:rowOff>44359</xdr:rowOff>
    </xdr:from>
    <xdr:to>
      <xdr:col>11</xdr:col>
      <xdr:colOff>563860</xdr:colOff>
      <xdr:row>14</xdr:row>
      <xdr:rowOff>97971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BF5BEC0B-FEBA-74F9-058D-478918F25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9814" y="44359"/>
          <a:ext cx="2158617" cy="2644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alas.cz/dres-pro-32-carbon-z1-damsky/" TargetMode="External"/><Relationship Id="rId13" Type="http://schemas.openxmlformats.org/officeDocument/2006/relationships/hyperlink" Target="https://www.kalas.cz/dres-elite-54-stripes/" TargetMode="External"/><Relationship Id="rId18" Type="http://schemas.openxmlformats.org/officeDocument/2006/relationships/hyperlink" Target="https://www.kalas.cz/dres-dlouhy-rukav-pro-46-temps/" TargetMode="External"/><Relationship Id="rId26" Type="http://schemas.openxmlformats.org/officeDocument/2006/relationships/hyperlink" Target="https://www.kalas.cz/navleky-na-ruce-active-04-roubaix/" TargetMode="External"/><Relationship Id="rId3" Type="http://schemas.openxmlformats.org/officeDocument/2006/relationships/hyperlink" Target="https://www.kalas.cz/vyhledavani/?search=+N60267-MA56" TargetMode="External"/><Relationship Id="rId21" Type="http://schemas.openxmlformats.org/officeDocument/2006/relationships/hyperlink" Target="https://www.kalas.cz/dres-dlouhy-rukav-elite-40-andorra-damsky/" TargetMode="External"/><Relationship Id="rId7" Type="http://schemas.openxmlformats.org/officeDocument/2006/relationships/hyperlink" Target="https://www.kalas.cz/dres-pro-32-carbon/" TargetMode="External"/><Relationship Id="rId12" Type="http://schemas.openxmlformats.org/officeDocument/2006/relationships/hyperlink" Target="https://www.kalas.cz/dres-elite-51-spinn-damsky/" TargetMode="External"/><Relationship Id="rId17" Type="http://schemas.openxmlformats.org/officeDocument/2006/relationships/hyperlink" Target="https://www.kalas.cz/kratasy-se-slemi-elite-49-lycra-power/" TargetMode="External"/><Relationship Id="rId25" Type="http://schemas.openxmlformats.org/officeDocument/2006/relationships/hyperlink" Target="https://www.kalas.cz/sortky-biker-17/" TargetMode="External"/><Relationship Id="rId2" Type="http://schemas.openxmlformats.org/officeDocument/2006/relationships/hyperlink" Target="https://www.kalas.cz/vyhledavani/?search=N61063-MA12%09%09%09" TargetMode="External"/><Relationship Id="rId16" Type="http://schemas.openxmlformats.org/officeDocument/2006/relationships/hyperlink" Target="https://www.kalas.cz/vyhledavani/?search=n60069-LA50%09%09%09" TargetMode="External"/><Relationship Id="rId20" Type="http://schemas.openxmlformats.org/officeDocument/2006/relationships/hyperlink" Target="https://www.kalas.cz/dres-dlouhy-rukav-elite-40-andorra/" TargetMode="External"/><Relationship Id="rId1" Type="http://schemas.openxmlformats.org/officeDocument/2006/relationships/hyperlink" Target="https://www.kalas.cz/vyhledavani/?search=N61063-MA12%09%09%09" TargetMode="External"/><Relationship Id="rId6" Type="http://schemas.openxmlformats.org/officeDocument/2006/relationships/hyperlink" Target="https://www.kalas.cz/dres-pro-36-razor/" TargetMode="External"/><Relationship Id="rId11" Type="http://schemas.openxmlformats.org/officeDocument/2006/relationships/hyperlink" Target="https://www.kalas.cz/dres-elite-51-spinn/" TargetMode="External"/><Relationship Id="rId24" Type="http://schemas.openxmlformats.org/officeDocument/2006/relationships/hyperlink" Target="https://www.kalas.cz/sortky-biker-17-damske/" TargetMode="External"/><Relationship Id="rId5" Type="http://schemas.openxmlformats.org/officeDocument/2006/relationships/hyperlink" Target="https://www.kalas.cz/dres-pro-36-razor-damsky/" TargetMode="External"/><Relationship Id="rId15" Type="http://schemas.openxmlformats.org/officeDocument/2006/relationships/hyperlink" Target="https://www.kalas.cz/dres-bez-rukavu-elite-52-spinn-damsky/" TargetMode="External"/><Relationship Id="rId23" Type="http://schemas.openxmlformats.org/officeDocument/2006/relationships/hyperlink" Target="https://www.kalas.cz/bunda-elite-43-microfiber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kalas.cz/dres-pro-62-veranoultra-damsky/" TargetMode="External"/><Relationship Id="rId19" Type="http://schemas.openxmlformats.org/officeDocument/2006/relationships/hyperlink" Target="https://www.kalas.cz/dres-dlouhy-rukav-pro-46-temps-damsky/" TargetMode="External"/><Relationship Id="rId4" Type="http://schemas.openxmlformats.org/officeDocument/2006/relationships/hyperlink" Target="https://www.kalas.cz/vyhledavani/?search=N60266-MA93" TargetMode="External"/><Relationship Id="rId9" Type="http://schemas.openxmlformats.org/officeDocument/2006/relationships/hyperlink" Target="https://www.kalas.cz/dres-pro-62-veranoultra/" TargetMode="External"/><Relationship Id="rId14" Type="http://schemas.openxmlformats.org/officeDocument/2006/relationships/hyperlink" Target="https://www.kalas.cz/dres-elite-54-stripes-damsky/" TargetMode="External"/><Relationship Id="rId22" Type="http://schemas.openxmlformats.org/officeDocument/2006/relationships/hyperlink" Target="https://www.kalas.cz/vesta-elite-43-microfiber-sit/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92F63-6891-446B-8DE5-D5137EB708A0}">
  <sheetPr>
    <pageSetUpPr fitToPage="1"/>
  </sheetPr>
  <dimension ref="A1:EK150"/>
  <sheetViews>
    <sheetView tabSelected="1" zoomScaleNormal="100" zoomScalePageLayoutView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2" sqref="C12"/>
    </sheetView>
  </sheetViews>
  <sheetFormatPr baseColWidth="10" defaultColWidth="8.83203125" defaultRowHeight="15" x14ac:dyDescent="0.2"/>
  <cols>
    <col min="2" max="2" width="8.83203125" style="20"/>
    <col min="3" max="3" width="9.5" style="20" customWidth="1"/>
    <col min="4" max="27" width="8.6640625" style="1" customWidth="1"/>
    <col min="28" max="31" width="8.6640625" style="33" customWidth="1"/>
    <col min="32" max="32" width="10.83203125" style="33" customWidth="1"/>
    <col min="33" max="33" width="10.83203125" style="107" customWidth="1"/>
    <col min="34" max="34" width="6.1640625" style="1" customWidth="1"/>
    <col min="35" max="35" width="8.33203125" style="1" customWidth="1"/>
    <col min="36" max="36" width="6.83203125" style="1" customWidth="1"/>
    <col min="37" max="37" width="6.1640625" style="1" customWidth="1"/>
    <col min="38" max="38" width="8.33203125" style="1" customWidth="1"/>
    <col min="39" max="39" width="6.83203125" style="1" customWidth="1"/>
    <col min="40" max="40" width="6.1640625" style="1" customWidth="1"/>
    <col min="41" max="41" width="8.33203125" style="1" customWidth="1"/>
    <col min="42" max="43" width="6.1640625" style="1" customWidth="1"/>
    <col min="44" max="44" width="6.6640625" style="1" bestFit="1" customWidth="1"/>
    <col min="45" max="46" width="6.1640625" style="1" customWidth="1"/>
    <col min="47" max="47" width="6.6640625" style="1" bestFit="1" customWidth="1"/>
    <col min="48" max="60" width="6.1640625" style="1" customWidth="1"/>
    <col min="61" max="61" width="6.5" style="1" customWidth="1"/>
    <col min="62" max="63" width="6.1640625" style="1" customWidth="1"/>
    <col min="64" max="64" width="6.5" style="1" customWidth="1"/>
    <col min="65" max="137" width="6.1640625" style="1" customWidth="1"/>
    <col min="138" max="138" width="12.33203125" style="4" customWidth="1"/>
  </cols>
  <sheetData>
    <row r="1" spans="1:141" s="2" customFormat="1" ht="57.75" customHeight="1" x14ac:dyDescent="0.2">
      <c r="A1" s="147" t="s">
        <v>80</v>
      </c>
      <c r="B1" s="50" t="s">
        <v>144</v>
      </c>
      <c r="C1" s="84"/>
      <c r="D1" s="141" t="s">
        <v>69</v>
      </c>
      <c r="E1" s="142"/>
      <c r="F1" s="142"/>
      <c r="G1" s="143"/>
      <c r="H1" s="141" t="s">
        <v>68</v>
      </c>
      <c r="I1" s="142"/>
      <c r="J1" s="142"/>
      <c r="K1" s="143"/>
      <c r="L1" s="141" t="s">
        <v>29</v>
      </c>
      <c r="M1" s="142"/>
      <c r="N1" s="142"/>
      <c r="O1" s="143"/>
      <c r="P1" s="141" t="s">
        <v>30</v>
      </c>
      <c r="Q1" s="142"/>
      <c r="R1" s="142"/>
      <c r="S1" s="143"/>
      <c r="T1" s="141" t="s">
        <v>31</v>
      </c>
      <c r="U1" s="142"/>
      <c r="V1" s="142"/>
      <c r="W1" s="143"/>
      <c r="X1" s="144" t="s">
        <v>79</v>
      </c>
      <c r="Y1" s="145"/>
      <c r="Z1" s="145"/>
      <c r="AA1" s="146"/>
      <c r="AD1" s="91"/>
      <c r="AE1" s="91"/>
      <c r="AF1" s="109" t="s">
        <v>158</v>
      </c>
      <c r="AG1" s="110" t="s">
        <v>159</v>
      </c>
      <c r="AH1" s="91"/>
      <c r="AI1" s="91"/>
      <c r="AJ1" s="91"/>
      <c r="AK1" s="91"/>
      <c r="EH1" s="6" t="s">
        <v>3</v>
      </c>
    </row>
    <row r="2" spans="1:141" s="2" customFormat="1" ht="57.75" customHeight="1" x14ac:dyDescent="0.2">
      <c r="A2" s="147"/>
      <c r="B2" s="50"/>
      <c r="C2" s="85"/>
      <c r="D2" s="153"/>
      <c r="E2" s="154"/>
      <c r="F2" s="154"/>
      <c r="G2" s="155"/>
      <c r="H2" s="150"/>
      <c r="I2" s="151"/>
      <c r="J2" s="151"/>
      <c r="K2" s="152"/>
      <c r="L2" s="153"/>
      <c r="M2" s="154"/>
      <c r="N2" s="154"/>
      <c r="O2" s="155"/>
      <c r="P2" s="150"/>
      <c r="Q2" s="151"/>
      <c r="R2" s="151"/>
      <c r="S2" s="152"/>
      <c r="T2" s="153"/>
      <c r="U2" s="154"/>
      <c r="V2" s="154"/>
      <c r="W2" s="155"/>
      <c r="X2" s="150"/>
      <c r="Y2" s="151"/>
      <c r="Z2" s="151"/>
      <c r="AA2" s="152"/>
      <c r="AB2" s="91"/>
      <c r="AC2" s="91"/>
      <c r="AD2" s="91"/>
      <c r="AE2" s="91"/>
      <c r="AF2" s="110"/>
      <c r="AG2" s="110"/>
      <c r="EH2" s="6"/>
    </row>
    <row r="3" spans="1:141" s="2" customFormat="1" ht="16.25" customHeight="1" x14ac:dyDescent="0.2">
      <c r="A3" s="147"/>
      <c r="B3" s="50" t="s">
        <v>147</v>
      </c>
      <c r="C3" s="164" t="s">
        <v>173</v>
      </c>
      <c r="D3" s="130" t="s">
        <v>66</v>
      </c>
      <c r="E3" s="130"/>
      <c r="F3" s="130"/>
      <c r="G3" s="130"/>
      <c r="H3" s="140" t="s">
        <v>71</v>
      </c>
      <c r="I3" s="140"/>
      <c r="J3" s="140"/>
      <c r="K3" s="140"/>
      <c r="L3" s="130" t="s">
        <v>70</v>
      </c>
      <c r="M3" s="130"/>
      <c r="N3" s="130"/>
      <c r="O3" s="130"/>
      <c r="P3" s="140" t="s">
        <v>72</v>
      </c>
      <c r="Q3" s="140"/>
      <c r="R3" s="140"/>
      <c r="S3" s="140"/>
      <c r="T3" s="130" t="s">
        <v>76</v>
      </c>
      <c r="U3" s="130"/>
      <c r="V3" s="130"/>
      <c r="W3" s="130"/>
      <c r="X3" s="121"/>
      <c r="Y3" s="121"/>
      <c r="Z3" s="121"/>
      <c r="AA3" s="121"/>
      <c r="AB3" s="91"/>
      <c r="AC3" s="91"/>
      <c r="AD3" s="91"/>
      <c r="AE3" s="91"/>
      <c r="AF3" s="110"/>
      <c r="AG3" s="110"/>
      <c r="EH3" s="6"/>
    </row>
    <row r="4" spans="1:141" s="2" customFormat="1" ht="16.25" customHeight="1" x14ac:dyDescent="0.2">
      <c r="A4" s="147"/>
      <c r="B4" s="50" t="s">
        <v>156</v>
      </c>
      <c r="C4" s="97" t="s">
        <v>172</v>
      </c>
      <c r="D4" s="130" t="s">
        <v>73</v>
      </c>
      <c r="E4" s="130"/>
      <c r="F4" s="130"/>
      <c r="G4" s="130"/>
      <c r="H4" s="140" t="s">
        <v>74</v>
      </c>
      <c r="I4" s="140"/>
      <c r="J4" s="140"/>
      <c r="K4" s="140"/>
      <c r="L4" s="130" t="s">
        <v>75</v>
      </c>
      <c r="M4" s="130"/>
      <c r="N4" s="130"/>
      <c r="O4" s="130"/>
      <c r="P4" s="140" t="s">
        <v>61</v>
      </c>
      <c r="Q4" s="140"/>
      <c r="R4" s="140"/>
      <c r="S4" s="140"/>
      <c r="T4" s="130" t="s">
        <v>77</v>
      </c>
      <c r="U4" s="130"/>
      <c r="V4" s="130"/>
      <c r="W4" s="130"/>
      <c r="X4" s="140" t="s">
        <v>78</v>
      </c>
      <c r="Y4" s="140"/>
      <c r="Z4" s="140"/>
      <c r="AA4" s="140"/>
      <c r="AB4" s="91"/>
      <c r="AC4" s="91"/>
      <c r="AD4" s="91"/>
      <c r="AE4" s="91"/>
      <c r="AF4" s="110"/>
      <c r="AG4" s="110"/>
      <c r="EH4" s="6"/>
    </row>
    <row r="5" spans="1:141" x14ac:dyDescent="0.2">
      <c r="A5" s="147"/>
      <c r="B5" s="52"/>
      <c r="C5" s="165"/>
      <c r="D5" s="51" t="s">
        <v>0</v>
      </c>
      <c r="E5" s="51" t="s">
        <v>1</v>
      </c>
      <c r="F5" s="51" t="s">
        <v>2</v>
      </c>
      <c r="G5" s="51" t="s">
        <v>67</v>
      </c>
      <c r="H5" s="53" t="s">
        <v>0</v>
      </c>
      <c r="I5" s="53" t="s">
        <v>1</v>
      </c>
      <c r="J5" s="53" t="s">
        <v>2</v>
      </c>
      <c r="K5" s="53" t="s">
        <v>67</v>
      </c>
      <c r="L5" s="51" t="s">
        <v>0</v>
      </c>
      <c r="M5" s="51" t="s">
        <v>1</v>
      </c>
      <c r="N5" s="51" t="s">
        <v>2</v>
      </c>
      <c r="O5" s="51" t="s">
        <v>67</v>
      </c>
      <c r="P5" s="53" t="s">
        <v>0</v>
      </c>
      <c r="Q5" s="53" t="s">
        <v>1</v>
      </c>
      <c r="R5" s="53" t="s">
        <v>2</v>
      </c>
      <c r="S5" s="53" t="s">
        <v>67</v>
      </c>
      <c r="T5" s="51" t="s">
        <v>0</v>
      </c>
      <c r="U5" s="51" t="s">
        <v>1</v>
      </c>
      <c r="V5" s="51" t="s">
        <v>2</v>
      </c>
      <c r="W5" s="51"/>
      <c r="X5" s="53" t="s">
        <v>0</v>
      </c>
      <c r="Y5" s="53" t="s">
        <v>1</v>
      </c>
      <c r="Z5" s="53" t="s">
        <v>2</v>
      </c>
      <c r="AA5" s="53" t="s">
        <v>67</v>
      </c>
      <c r="AF5" s="111"/>
      <c r="AG5" s="111"/>
      <c r="EH5" s="5"/>
    </row>
    <row r="6" spans="1:141" x14ac:dyDescent="0.2">
      <c r="A6" s="147"/>
      <c r="B6" s="54" t="s">
        <v>145</v>
      </c>
      <c r="C6" s="78"/>
      <c r="D6" s="55"/>
      <c r="E6" s="55"/>
      <c r="F6" s="55">
        <v>2290</v>
      </c>
      <c r="G6" s="55">
        <f>D6*F6</f>
        <v>0</v>
      </c>
      <c r="H6" s="53"/>
      <c r="I6" s="53"/>
      <c r="J6" s="53">
        <v>2290</v>
      </c>
      <c r="K6" s="53">
        <f>H6*J6</f>
        <v>0</v>
      </c>
      <c r="L6" s="55"/>
      <c r="M6" s="55"/>
      <c r="N6" s="55">
        <v>2290</v>
      </c>
      <c r="O6" s="55">
        <f>L6*N6</f>
        <v>0</v>
      </c>
      <c r="P6" s="53"/>
      <c r="Q6" s="53"/>
      <c r="R6" s="53">
        <v>1290</v>
      </c>
      <c r="S6" s="53">
        <f t="shared" ref="S6:S15" si="0">P6*R6</f>
        <v>0</v>
      </c>
      <c r="T6" s="55"/>
      <c r="U6" s="55"/>
      <c r="V6" s="55">
        <v>1590</v>
      </c>
      <c r="W6" s="55">
        <f>T6*V6</f>
        <v>0</v>
      </c>
      <c r="X6" s="53"/>
      <c r="Y6" s="53"/>
      <c r="Z6" s="53"/>
      <c r="AA6" s="53"/>
      <c r="AF6" s="111"/>
      <c r="AG6" s="111"/>
      <c r="EH6" s="5"/>
    </row>
    <row r="7" spans="1:141" x14ac:dyDescent="0.2">
      <c r="A7" s="147"/>
      <c r="B7" s="54"/>
      <c r="C7" s="78"/>
      <c r="D7" s="55"/>
      <c r="E7" s="55"/>
      <c r="F7" s="55">
        <v>2290</v>
      </c>
      <c r="G7" s="55">
        <f t="shared" ref="G7:G13" si="1">D7*F7</f>
        <v>0</v>
      </c>
      <c r="H7" s="53"/>
      <c r="I7" s="53"/>
      <c r="J7" s="53">
        <v>2290</v>
      </c>
      <c r="K7" s="53">
        <f t="shared" ref="K7:K13" si="2">H7*J7</f>
        <v>0</v>
      </c>
      <c r="L7" s="55"/>
      <c r="M7" s="55"/>
      <c r="N7" s="55">
        <v>2290</v>
      </c>
      <c r="O7" s="55">
        <f t="shared" ref="O7:O13" si="3">L7*N7</f>
        <v>0</v>
      </c>
      <c r="P7" s="53"/>
      <c r="Q7" s="53"/>
      <c r="R7" s="53">
        <v>1290</v>
      </c>
      <c r="S7" s="53">
        <f t="shared" si="0"/>
        <v>0</v>
      </c>
      <c r="T7" s="55"/>
      <c r="U7" s="55"/>
      <c r="V7" s="55">
        <v>1590</v>
      </c>
      <c r="W7" s="55">
        <f t="shared" ref="W7:W13" si="4">T7*V7</f>
        <v>0</v>
      </c>
      <c r="X7" s="53"/>
      <c r="Y7" s="53"/>
      <c r="Z7" s="53"/>
      <c r="AA7" s="53"/>
      <c r="AF7" s="111"/>
      <c r="AG7" s="111"/>
      <c r="EH7" s="5"/>
    </row>
    <row r="8" spans="1:141" x14ac:dyDescent="0.2">
      <c r="A8" s="147"/>
      <c r="B8" s="56"/>
      <c r="C8" s="78"/>
      <c r="D8" s="55"/>
      <c r="E8" s="55"/>
      <c r="F8" s="55">
        <v>2290</v>
      </c>
      <c r="G8" s="55">
        <f t="shared" si="1"/>
        <v>0</v>
      </c>
      <c r="H8" s="53"/>
      <c r="I8" s="53"/>
      <c r="J8" s="53">
        <v>2290</v>
      </c>
      <c r="K8" s="53">
        <f t="shared" si="2"/>
        <v>0</v>
      </c>
      <c r="L8" s="55"/>
      <c r="M8" s="55"/>
      <c r="N8" s="55">
        <v>2290</v>
      </c>
      <c r="O8" s="55">
        <f t="shared" si="3"/>
        <v>0</v>
      </c>
      <c r="P8" s="53"/>
      <c r="Q8" s="53"/>
      <c r="R8" s="53">
        <v>1290</v>
      </c>
      <c r="S8" s="53">
        <f t="shared" si="0"/>
        <v>0</v>
      </c>
      <c r="T8" s="55"/>
      <c r="U8" s="55"/>
      <c r="V8" s="55">
        <v>1590</v>
      </c>
      <c r="W8" s="55">
        <f t="shared" si="4"/>
        <v>0</v>
      </c>
      <c r="X8" s="53"/>
      <c r="Y8" s="53"/>
      <c r="Z8" s="53"/>
      <c r="AA8" s="53"/>
      <c r="AF8" s="111"/>
      <c r="AG8" s="111"/>
      <c r="EH8" s="5"/>
      <c r="EI8" s="8"/>
      <c r="EJ8" s="8"/>
      <c r="EK8" s="5"/>
    </row>
    <row r="9" spans="1:141" x14ac:dyDescent="0.2">
      <c r="A9" s="147"/>
      <c r="B9" s="56"/>
      <c r="C9" s="78"/>
      <c r="D9" s="55"/>
      <c r="E9" s="55"/>
      <c r="F9" s="55">
        <v>2290</v>
      </c>
      <c r="G9" s="55">
        <f t="shared" si="1"/>
        <v>0</v>
      </c>
      <c r="H9" s="53"/>
      <c r="I9" s="53"/>
      <c r="J9" s="53">
        <v>2290</v>
      </c>
      <c r="K9" s="53">
        <f t="shared" si="2"/>
        <v>0</v>
      </c>
      <c r="L9" s="55"/>
      <c r="M9" s="55"/>
      <c r="N9" s="55">
        <v>2290</v>
      </c>
      <c r="O9" s="55">
        <f t="shared" si="3"/>
        <v>0</v>
      </c>
      <c r="P9" s="53"/>
      <c r="Q9" s="53"/>
      <c r="R9" s="53">
        <v>1290</v>
      </c>
      <c r="S9" s="53">
        <f t="shared" si="0"/>
        <v>0</v>
      </c>
      <c r="T9" s="55"/>
      <c r="U9" s="55"/>
      <c r="V9" s="55">
        <v>1590</v>
      </c>
      <c r="W9" s="55">
        <f t="shared" si="4"/>
        <v>0</v>
      </c>
      <c r="X9" s="53"/>
      <c r="Y9" s="53"/>
      <c r="Z9" s="53"/>
      <c r="AA9" s="53"/>
      <c r="AF9" s="111"/>
      <c r="AG9" s="111"/>
      <c r="EH9" s="5"/>
    </row>
    <row r="10" spans="1:141" x14ac:dyDescent="0.2">
      <c r="A10" s="147"/>
      <c r="B10" s="56"/>
      <c r="C10" s="78"/>
      <c r="D10" s="55"/>
      <c r="E10" s="55"/>
      <c r="F10" s="55">
        <v>2290</v>
      </c>
      <c r="G10" s="55">
        <f t="shared" si="1"/>
        <v>0</v>
      </c>
      <c r="H10" s="53"/>
      <c r="I10" s="53"/>
      <c r="J10" s="53">
        <v>2290</v>
      </c>
      <c r="K10" s="53">
        <f t="shared" si="2"/>
        <v>0</v>
      </c>
      <c r="L10" s="55"/>
      <c r="M10" s="55"/>
      <c r="N10" s="55">
        <v>2290</v>
      </c>
      <c r="O10" s="55">
        <f t="shared" si="3"/>
        <v>0</v>
      </c>
      <c r="P10" s="53"/>
      <c r="Q10" s="53"/>
      <c r="R10" s="53">
        <v>1290</v>
      </c>
      <c r="S10" s="53">
        <f t="shared" si="0"/>
        <v>0</v>
      </c>
      <c r="T10" s="55"/>
      <c r="U10" s="55"/>
      <c r="V10" s="55">
        <v>1590</v>
      </c>
      <c r="W10" s="55">
        <f t="shared" si="4"/>
        <v>0</v>
      </c>
      <c r="X10" s="53"/>
      <c r="Y10" s="53"/>
      <c r="Z10" s="53"/>
      <c r="AA10" s="53"/>
      <c r="AF10" s="111"/>
      <c r="AG10" s="111"/>
      <c r="EH10" s="5"/>
    </row>
    <row r="11" spans="1:141" x14ac:dyDescent="0.2">
      <c r="A11" s="147"/>
      <c r="B11" s="56"/>
      <c r="C11" s="78"/>
      <c r="D11" s="55"/>
      <c r="E11" s="55"/>
      <c r="F11" s="55">
        <v>2290</v>
      </c>
      <c r="G11" s="55">
        <f t="shared" si="1"/>
        <v>0</v>
      </c>
      <c r="H11" s="53"/>
      <c r="I11" s="53"/>
      <c r="J11" s="53">
        <v>2290</v>
      </c>
      <c r="K11" s="53">
        <f t="shared" si="2"/>
        <v>0</v>
      </c>
      <c r="L11" s="55"/>
      <c r="M11" s="55"/>
      <c r="N11" s="55">
        <v>2290</v>
      </c>
      <c r="O11" s="55">
        <f t="shared" si="3"/>
        <v>0</v>
      </c>
      <c r="P11" s="53"/>
      <c r="Q11" s="53"/>
      <c r="R11" s="53">
        <v>1290</v>
      </c>
      <c r="S11" s="53">
        <f t="shared" si="0"/>
        <v>0</v>
      </c>
      <c r="T11" s="55"/>
      <c r="U11" s="55"/>
      <c r="V11" s="55">
        <v>1590</v>
      </c>
      <c r="W11" s="55">
        <f t="shared" si="4"/>
        <v>0</v>
      </c>
      <c r="X11" s="53"/>
      <c r="Y11" s="53"/>
      <c r="Z11" s="53"/>
      <c r="AA11" s="53"/>
      <c r="AF11" s="111"/>
      <c r="AG11" s="111"/>
      <c r="EH11" s="5"/>
    </row>
    <row r="12" spans="1:141" x14ac:dyDescent="0.2">
      <c r="A12" s="147"/>
      <c r="B12" s="56"/>
      <c r="C12" s="78"/>
      <c r="D12" s="55"/>
      <c r="E12" s="55"/>
      <c r="F12" s="55">
        <v>2290</v>
      </c>
      <c r="G12" s="55">
        <f t="shared" si="1"/>
        <v>0</v>
      </c>
      <c r="H12" s="53"/>
      <c r="I12" s="53"/>
      <c r="J12" s="53">
        <v>2290</v>
      </c>
      <c r="K12" s="53">
        <f t="shared" si="2"/>
        <v>0</v>
      </c>
      <c r="L12" s="55"/>
      <c r="M12" s="55"/>
      <c r="N12" s="55">
        <v>2290</v>
      </c>
      <c r="O12" s="55">
        <f t="shared" si="3"/>
        <v>0</v>
      </c>
      <c r="P12" s="53"/>
      <c r="Q12" s="53"/>
      <c r="R12" s="53">
        <v>1290</v>
      </c>
      <c r="S12" s="53">
        <f t="shared" si="0"/>
        <v>0</v>
      </c>
      <c r="T12" s="55"/>
      <c r="U12" s="55"/>
      <c r="V12" s="55">
        <v>1590</v>
      </c>
      <c r="W12" s="55">
        <f t="shared" si="4"/>
        <v>0</v>
      </c>
      <c r="X12" s="53"/>
      <c r="Y12" s="53"/>
      <c r="Z12" s="53"/>
      <c r="AA12" s="53"/>
      <c r="AF12" s="111"/>
      <c r="AG12" s="111"/>
      <c r="EH12" s="5"/>
    </row>
    <row r="13" spans="1:141" x14ac:dyDescent="0.2">
      <c r="A13" s="147"/>
      <c r="B13" s="56"/>
      <c r="C13" s="78"/>
      <c r="D13" s="55"/>
      <c r="E13" s="55"/>
      <c r="F13" s="55">
        <v>2290</v>
      </c>
      <c r="G13" s="55">
        <f t="shared" si="1"/>
        <v>0</v>
      </c>
      <c r="H13" s="53"/>
      <c r="I13" s="53"/>
      <c r="J13" s="53">
        <v>2290</v>
      </c>
      <c r="K13" s="53">
        <f t="shared" si="2"/>
        <v>0</v>
      </c>
      <c r="L13" s="55"/>
      <c r="M13" s="55"/>
      <c r="N13" s="55">
        <v>2290</v>
      </c>
      <c r="O13" s="55">
        <f t="shared" si="3"/>
        <v>0</v>
      </c>
      <c r="P13" s="53"/>
      <c r="Q13" s="53"/>
      <c r="R13" s="53">
        <v>1290</v>
      </c>
      <c r="S13" s="53">
        <f t="shared" si="0"/>
        <v>0</v>
      </c>
      <c r="T13" s="55"/>
      <c r="U13" s="55"/>
      <c r="V13" s="55">
        <v>1590</v>
      </c>
      <c r="W13" s="55">
        <f t="shared" si="4"/>
        <v>0</v>
      </c>
      <c r="X13" s="53"/>
      <c r="Y13" s="53"/>
      <c r="Z13" s="53"/>
      <c r="AA13" s="53"/>
      <c r="AF13" s="111"/>
      <c r="AG13" s="111"/>
      <c r="EH13" s="5"/>
    </row>
    <row r="14" spans="1:141" x14ac:dyDescent="0.2">
      <c r="A14" s="147"/>
      <c r="B14" s="56"/>
      <c r="C14" s="78"/>
      <c r="D14" s="55"/>
      <c r="E14" s="55"/>
      <c r="F14" s="55">
        <v>2290</v>
      </c>
      <c r="G14" s="55">
        <f t="shared" ref="G14" si="5">D14*F14</f>
        <v>0</v>
      </c>
      <c r="H14" s="53"/>
      <c r="I14" s="53"/>
      <c r="J14" s="53">
        <v>2290</v>
      </c>
      <c r="K14" s="53">
        <f t="shared" ref="K14" si="6">H14*J14</f>
        <v>0</v>
      </c>
      <c r="L14" s="55"/>
      <c r="M14" s="55"/>
      <c r="N14" s="55">
        <v>2290</v>
      </c>
      <c r="O14" s="55">
        <f t="shared" ref="O14" si="7">L14*N14</f>
        <v>0</v>
      </c>
      <c r="P14" s="53"/>
      <c r="Q14" s="53"/>
      <c r="R14" s="53">
        <v>1290</v>
      </c>
      <c r="S14" s="53">
        <f t="shared" si="0"/>
        <v>0</v>
      </c>
      <c r="T14" s="55"/>
      <c r="U14" s="55"/>
      <c r="V14" s="55">
        <v>1590</v>
      </c>
      <c r="W14" s="55">
        <f t="shared" ref="W14" si="8">T14*V14</f>
        <v>0</v>
      </c>
      <c r="X14" s="53"/>
      <c r="Y14" s="53"/>
      <c r="Z14" s="53"/>
      <c r="AA14" s="53"/>
      <c r="AF14" s="111"/>
      <c r="AG14" s="111"/>
      <c r="EH14" s="5"/>
    </row>
    <row r="15" spans="1:141" s="48" customFormat="1" x14ac:dyDescent="0.2">
      <c r="A15" s="147"/>
      <c r="B15" s="56"/>
      <c r="C15" s="78"/>
      <c r="D15" s="55"/>
      <c r="E15" s="55"/>
      <c r="F15" s="55">
        <v>2290</v>
      </c>
      <c r="G15" s="55">
        <f t="shared" ref="G15" si="9">D15*F15</f>
        <v>0</v>
      </c>
      <c r="H15" s="53"/>
      <c r="I15" s="53"/>
      <c r="J15" s="53">
        <v>2290</v>
      </c>
      <c r="K15" s="53">
        <f t="shared" ref="K15" si="10">H15*J15</f>
        <v>0</v>
      </c>
      <c r="L15" s="55"/>
      <c r="M15" s="55"/>
      <c r="N15" s="55">
        <v>2290</v>
      </c>
      <c r="O15" s="55">
        <f t="shared" ref="O15" si="11">L15*N15</f>
        <v>0</v>
      </c>
      <c r="P15" s="53"/>
      <c r="Q15" s="53"/>
      <c r="R15" s="53">
        <v>1290</v>
      </c>
      <c r="S15" s="53">
        <f t="shared" si="0"/>
        <v>0</v>
      </c>
      <c r="T15" s="55"/>
      <c r="U15" s="55"/>
      <c r="V15" s="55">
        <v>1590</v>
      </c>
      <c r="W15" s="55">
        <f t="shared" ref="W15" si="12">T15*V15</f>
        <v>0</v>
      </c>
      <c r="X15" s="53"/>
      <c r="Y15" s="53"/>
      <c r="Z15" s="53"/>
      <c r="AA15" s="53"/>
      <c r="AF15" s="112"/>
      <c r="AG15" s="112"/>
      <c r="EH15" s="49"/>
    </row>
    <row r="16" spans="1:141" s="48" customFormat="1" x14ac:dyDescent="0.2">
      <c r="A16" s="147"/>
      <c r="B16" s="56"/>
      <c r="C16" s="78"/>
      <c r="D16" s="55"/>
      <c r="E16" s="55"/>
      <c r="F16" s="55"/>
      <c r="G16" s="55"/>
      <c r="H16" s="53"/>
      <c r="I16" s="53"/>
      <c r="J16" s="53"/>
      <c r="K16" s="53"/>
      <c r="L16" s="55"/>
      <c r="M16" s="55"/>
      <c r="N16" s="55"/>
      <c r="O16" s="55"/>
      <c r="P16" s="53"/>
      <c r="Q16" s="53"/>
      <c r="R16" s="53"/>
      <c r="S16" s="53"/>
      <c r="T16" s="55"/>
      <c r="U16" s="55"/>
      <c r="V16" s="55"/>
      <c r="W16" s="55"/>
      <c r="X16" s="53"/>
      <c r="Y16" s="53"/>
      <c r="Z16" s="53"/>
      <c r="AA16" s="53"/>
      <c r="AF16" s="112"/>
      <c r="AG16" s="112"/>
      <c r="EH16" s="49"/>
    </row>
    <row r="17" spans="1:138" s="48" customFormat="1" x14ac:dyDescent="0.2">
      <c r="A17" s="147"/>
      <c r="B17" s="56"/>
      <c r="C17" s="78"/>
      <c r="D17" s="55"/>
      <c r="E17" s="55"/>
      <c r="F17" s="55"/>
      <c r="G17" s="55"/>
      <c r="H17" s="53"/>
      <c r="I17" s="53"/>
      <c r="J17" s="53"/>
      <c r="K17" s="53"/>
      <c r="L17" s="55"/>
      <c r="M17" s="55"/>
      <c r="N17" s="55"/>
      <c r="O17" s="55"/>
      <c r="P17" s="53"/>
      <c r="Q17" s="53"/>
      <c r="R17" s="53"/>
      <c r="S17" s="53"/>
      <c r="T17" s="55"/>
      <c r="U17" s="55"/>
      <c r="V17" s="55"/>
      <c r="W17" s="55"/>
      <c r="X17" s="53"/>
      <c r="Y17" s="53"/>
      <c r="Z17" s="53"/>
      <c r="AA17" s="53"/>
      <c r="AF17" s="112"/>
      <c r="AG17" s="112"/>
      <c r="EH17" s="49"/>
    </row>
    <row r="18" spans="1:138" s="48" customFormat="1" x14ac:dyDescent="0.2">
      <c r="A18" s="147"/>
      <c r="B18" s="57" t="s">
        <v>146</v>
      </c>
      <c r="C18" s="57"/>
      <c r="D18" s="58"/>
      <c r="E18" s="58"/>
      <c r="F18" s="58">
        <v>2290</v>
      </c>
      <c r="G18" s="58">
        <f>D18*F18</f>
        <v>0</v>
      </c>
      <c r="H18" s="58"/>
      <c r="I18" s="58"/>
      <c r="J18" s="58">
        <v>2290</v>
      </c>
      <c r="K18" s="58">
        <f>H18*J18</f>
        <v>0</v>
      </c>
      <c r="L18" s="58"/>
      <c r="M18" s="58"/>
      <c r="N18" s="58">
        <v>2290</v>
      </c>
      <c r="O18" s="58">
        <f>L18*N18</f>
        <v>0</v>
      </c>
      <c r="P18" s="58"/>
      <c r="Q18" s="58"/>
      <c r="R18" s="58">
        <v>1290</v>
      </c>
      <c r="S18" s="58">
        <f>P18*R18</f>
        <v>0</v>
      </c>
      <c r="T18" s="58"/>
      <c r="U18" s="58"/>
      <c r="V18" s="58">
        <v>1590</v>
      </c>
      <c r="W18" s="58">
        <f>T18*V18</f>
        <v>0</v>
      </c>
      <c r="X18" s="58"/>
      <c r="Y18" s="58"/>
      <c r="Z18" s="58">
        <v>1190</v>
      </c>
      <c r="AA18" s="58">
        <f>X18*Z18</f>
        <v>0</v>
      </c>
      <c r="AF18" s="112"/>
      <c r="AG18" s="112"/>
      <c r="EH18" s="49"/>
    </row>
    <row r="19" spans="1:138" x14ac:dyDescent="0.2">
      <c r="A19" s="147"/>
      <c r="B19" s="57"/>
      <c r="C19" s="57"/>
      <c r="D19" s="58"/>
      <c r="E19" s="58"/>
      <c r="F19" s="58">
        <v>2290</v>
      </c>
      <c r="G19" s="58">
        <f>D19*F19</f>
        <v>0</v>
      </c>
      <c r="H19" s="58"/>
      <c r="I19" s="58"/>
      <c r="J19" s="58">
        <v>2290</v>
      </c>
      <c r="K19" s="58">
        <f>H19*J19</f>
        <v>0</v>
      </c>
      <c r="L19" s="58"/>
      <c r="M19" s="58"/>
      <c r="N19" s="58">
        <v>2290</v>
      </c>
      <c r="O19" s="58">
        <f>L19*N19</f>
        <v>0</v>
      </c>
      <c r="P19" s="58"/>
      <c r="Q19" s="58"/>
      <c r="R19" s="58">
        <v>1290</v>
      </c>
      <c r="S19" s="58">
        <f>P19*R19</f>
        <v>0</v>
      </c>
      <c r="T19" s="58"/>
      <c r="U19" s="58"/>
      <c r="V19" s="58">
        <v>1590</v>
      </c>
      <c r="W19" s="58">
        <f>T19*V19</f>
        <v>0</v>
      </c>
      <c r="X19" s="58"/>
      <c r="Y19" s="58"/>
      <c r="Z19" s="58">
        <v>1190</v>
      </c>
      <c r="AA19" s="58">
        <f t="shared" ref="AA19:AA21" si="13">X19*Z19</f>
        <v>0</v>
      </c>
      <c r="AF19" s="111"/>
      <c r="AG19" s="111"/>
      <c r="EH19" s="5"/>
    </row>
    <row r="20" spans="1:138" x14ac:dyDescent="0.2">
      <c r="A20" s="147"/>
      <c r="B20" s="57"/>
      <c r="C20" s="57"/>
      <c r="D20" s="58"/>
      <c r="E20" s="58"/>
      <c r="F20" s="58">
        <v>2290</v>
      </c>
      <c r="G20" s="58">
        <f>D20*F20</f>
        <v>0</v>
      </c>
      <c r="H20" s="58"/>
      <c r="I20" s="58"/>
      <c r="J20" s="58">
        <v>2290</v>
      </c>
      <c r="K20" s="58">
        <f>H20*J20</f>
        <v>0</v>
      </c>
      <c r="L20" s="58"/>
      <c r="M20" s="58"/>
      <c r="N20" s="58">
        <v>2290</v>
      </c>
      <c r="O20" s="58">
        <f>L20*N20</f>
        <v>0</v>
      </c>
      <c r="P20" s="58"/>
      <c r="Q20" s="58"/>
      <c r="R20" s="58">
        <v>1290</v>
      </c>
      <c r="S20" s="58">
        <f>P20*R20</f>
        <v>0</v>
      </c>
      <c r="T20" s="58"/>
      <c r="U20" s="58"/>
      <c r="V20" s="58">
        <v>1590</v>
      </c>
      <c r="W20" s="58">
        <f>T20*V20</f>
        <v>0</v>
      </c>
      <c r="X20" s="58"/>
      <c r="Y20" s="58"/>
      <c r="Z20" s="58">
        <v>1190</v>
      </c>
      <c r="AA20" s="58">
        <f t="shared" si="13"/>
        <v>0</v>
      </c>
      <c r="AF20" s="111"/>
      <c r="AG20" s="111"/>
      <c r="EH20" s="5"/>
    </row>
    <row r="21" spans="1:138" x14ac:dyDescent="0.2">
      <c r="A21" s="147"/>
      <c r="B21" s="57"/>
      <c r="C21" s="57"/>
      <c r="D21" s="58"/>
      <c r="E21" s="58"/>
      <c r="F21" s="58">
        <v>2290</v>
      </c>
      <c r="G21" s="58">
        <f>D21*F21</f>
        <v>0</v>
      </c>
      <c r="H21" s="58"/>
      <c r="I21" s="58"/>
      <c r="J21" s="58">
        <v>2290</v>
      </c>
      <c r="K21" s="58">
        <f>H21*J21</f>
        <v>0</v>
      </c>
      <c r="L21" s="58"/>
      <c r="M21" s="58"/>
      <c r="N21" s="58">
        <v>2290</v>
      </c>
      <c r="O21" s="58">
        <f>L21*N21</f>
        <v>0</v>
      </c>
      <c r="P21" s="58"/>
      <c r="Q21" s="58"/>
      <c r="R21" s="58">
        <v>1290</v>
      </c>
      <c r="S21" s="58">
        <f>P21*R21</f>
        <v>0</v>
      </c>
      <c r="T21" s="58"/>
      <c r="U21" s="58"/>
      <c r="V21" s="58">
        <v>1590</v>
      </c>
      <c r="W21" s="58">
        <f>T21*V21</f>
        <v>0</v>
      </c>
      <c r="X21" s="58"/>
      <c r="Y21" s="58"/>
      <c r="Z21" s="58">
        <v>1190</v>
      </c>
      <c r="AA21" s="58">
        <f t="shared" si="13"/>
        <v>0</v>
      </c>
      <c r="AF21" s="111"/>
      <c r="AG21" s="111"/>
      <c r="EH21" s="5"/>
    </row>
    <row r="22" spans="1:138" x14ac:dyDescent="0.2">
      <c r="A22" s="147"/>
      <c r="B22" s="57"/>
      <c r="C22" s="57"/>
      <c r="D22" s="58"/>
      <c r="E22" s="58"/>
      <c r="F22" s="58">
        <v>2290</v>
      </c>
      <c r="G22" s="58">
        <f>D22*F22</f>
        <v>0</v>
      </c>
      <c r="H22" s="58"/>
      <c r="I22" s="58"/>
      <c r="J22" s="58">
        <v>2290</v>
      </c>
      <c r="K22" s="58">
        <f>H22*J22</f>
        <v>0</v>
      </c>
      <c r="L22" s="58"/>
      <c r="M22" s="58"/>
      <c r="N22" s="58">
        <v>2290</v>
      </c>
      <c r="O22" s="58">
        <f>L22*N22</f>
        <v>0</v>
      </c>
      <c r="P22" s="58"/>
      <c r="Q22" s="58"/>
      <c r="R22" s="58">
        <v>1290</v>
      </c>
      <c r="S22" s="58">
        <f>P22*R22</f>
        <v>0</v>
      </c>
      <c r="T22" s="58"/>
      <c r="U22" s="58"/>
      <c r="V22" s="58">
        <v>1590</v>
      </c>
      <c r="W22" s="58">
        <f>T22*V22</f>
        <v>0</v>
      </c>
      <c r="X22" s="58"/>
      <c r="Y22" s="58"/>
      <c r="Z22" s="58">
        <v>1190</v>
      </c>
      <c r="AA22" s="58">
        <f t="shared" ref="AA22" si="14">X22*Z22</f>
        <v>0</v>
      </c>
      <c r="AF22" s="111"/>
      <c r="AG22" s="111"/>
      <c r="EH22" s="5"/>
    </row>
    <row r="23" spans="1:138" s="4" customFormat="1" x14ac:dyDescent="0.2">
      <c r="A23" s="147"/>
      <c r="B23" s="59"/>
      <c r="C23" s="59"/>
      <c r="D23" s="60">
        <f>SUM(D6:D22)</f>
        <v>0</v>
      </c>
      <c r="E23" s="60"/>
      <c r="F23" s="60"/>
      <c r="G23" s="60">
        <f>SUM(G6:G22)</f>
        <v>0</v>
      </c>
      <c r="H23" s="60">
        <f>SUM(H6:H22)</f>
        <v>0</v>
      </c>
      <c r="I23" s="60"/>
      <c r="J23" s="60"/>
      <c r="K23" s="60">
        <f>SUM(K6:K22)</f>
        <v>0</v>
      </c>
      <c r="L23" s="60">
        <f>SUM(L6:L22)</f>
        <v>0</v>
      </c>
      <c r="M23" s="60"/>
      <c r="N23" s="60"/>
      <c r="O23" s="60">
        <f>SUM(O6:O22)</f>
        <v>0</v>
      </c>
      <c r="P23" s="60">
        <f>SUM(P6:P22)</f>
        <v>0</v>
      </c>
      <c r="Q23" s="60"/>
      <c r="R23" s="60"/>
      <c r="S23" s="60">
        <f>SUM(S6:S22)</f>
        <v>0</v>
      </c>
      <c r="T23" s="60">
        <f>SUM(T6:T22)</f>
        <v>0</v>
      </c>
      <c r="U23" s="60"/>
      <c r="V23" s="60"/>
      <c r="W23" s="60">
        <f>SUM(W6:W22)</f>
        <v>0</v>
      </c>
      <c r="X23" s="60">
        <f>SUM(X6:X22)</f>
        <v>0</v>
      </c>
      <c r="Y23" s="60"/>
      <c r="Z23" s="60"/>
      <c r="AA23" s="60">
        <f>SUM(AA6:AA22)</f>
        <v>0</v>
      </c>
      <c r="AD23" s="95"/>
      <c r="AE23" s="95"/>
      <c r="AF23" s="112">
        <f>D23+H23+L23+P23+T23+X23</f>
        <v>0</v>
      </c>
      <c r="AG23" s="112">
        <f>G23+K23+O23+S23+W23+AA23</f>
        <v>0</v>
      </c>
      <c r="EH23" s="5"/>
    </row>
    <row r="24" spans="1:138" x14ac:dyDescent="0.2">
      <c r="AF24" s="111"/>
      <c r="AG24" s="111"/>
      <c r="CQ24" s="3"/>
    </row>
    <row r="25" spans="1:138" ht="16" x14ac:dyDescent="0.2">
      <c r="X25" s="47"/>
      <c r="AF25" s="111"/>
      <c r="AG25" s="111"/>
      <c r="AP25" s="3"/>
      <c r="AS25" s="3"/>
    </row>
    <row r="26" spans="1:138" ht="39" customHeight="1" x14ac:dyDescent="0.2">
      <c r="A26" s="147" t="s">
        <v>81</v>
      </c>
      <c r="B26" s="50" t="s">
        <v>144</v>
      </c>
      <c r="C26" s="98" t="s">
        <v>127</v>
      </c>
      <c r="D26" s="129" t="s">
        <v>17</v>
      </c>
      <c r="E26" s="129"/>
      <c r="F26" s="129"/>
      <c r="G26" s="129"/>
      <c r="H26" s="129" t="s">
        <v>21</v>
      </c>
      <c r="I26" s="129"/>
      <c r="J26" s="129"/>
      <c r="K26" s="148"/>
      <c r="L26" s="149" t="s">
        <v>89</v>
      </c>
      <c r="M26" s="149"/>
      <c r="N26" s="149"/>
      <c r="O26" s="149"/>
      <c r="P26" s="96" t="s">
        <v>155</v>
      </c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F26" s="111"/>
      <c r="AG26" s="111"/>
      <c r="AP26" s="3"/>
      <c r="AS26" s="3"/>
      <c r="DI26" s="33"/>
      <c r="DJ26" s="33"/>
      <c r="DK26" s="33"/>
    </row>
    <row r="27" spans="1:138" ht="15.75" customHeight="1" x14ac:dyDescent="0.2">
      <c r="A27" s="147"/>
      <c r="B27" s="50"/>
      <c r="C27" s="50"/>
      <c r="D27" s="121" t="s">
        <v>82</v>
      </c>
      <c r="E27" s="121"/>
      <c r="F27" s="121"/>
      <c r="G27" s="121"/>
      <c r="H27" s="134" t="s">
        <v>85</v>
      </c>
      <c r="I27" s="135"/>
      <c r="J27" s="135"/>
      <c r="K27" s="136"/>
      <c r="L27" s="139" t="s">
        <v>88</v>
      </c>
      <c r="M27" s="139"/>
      <c r="N27" s="139"/>
      <c r="O27" s="139"/>
      <c r="U27" s="63"/>
      <c r="AF27" s="111"/>
      <c r="AG27" s="111"/>
    </row>
    <row r="28" spans="1:138" ht="15.75" customHeight="1" x14ac:dyDescent="0.2">
      <c r="A28" s="147"/>
      <c r="B28" s="50"/>
      <c r="C28" s="50"/>
      <c r="D28" s="121" t="s">
        <v>83</v>
      </c>
      <c r="E28" s="121"/>
      <c r="F28" s="121"/>
      <c r="G28" s="121"/>
      <c r="H28" s="122" t="s">
        <v>86</v>
      </c>
      <c r="I28" s="122"/>
      <c r="J28" s="122"/>
      <c r="K28" s="122"/>
      <c r="L28" s="140" t="s">
        <v>90</v>
      </c>
      <c r="M28" s="140"/>
      <c r="N28" s="140"/>
      <c r="O28" s="140"/>
      <c r="W28" s="61"/>
      <c r="AF28" s="111"/>
      <c r="AG28" s="111"/>
    </row>
    <row r="29" spans="1:138" ht="33" customHeight="1" x14ac:dyDescent="0.2">
      <c r="A29" s="147"/>
      <c r="B29" s="50"/>
      <c r="C29" s="50"/>
      <c r="D29" s="120" t="s">
        <v>84</v>
      </c>
      <c r="E29" s="120"/>
      <c r="F29" s="120"/>
      <c r="G29" s="120"/>
      <c r="H29" s="123" t="s">
        <v>87</v>
      </c>
      <c r="I29" s="123"/>
      <c r="J29" s="123"/>
      <c r="K29" s="123"/>
      <c r="L29" s="120" t="s">
        <v>91</v>
      </c>
      <c r="M29" s="120"/>
      <c r="N29" s="120"/>
      <c r="O29" s="120"/>
      <c r="AF29" s="111"/>
      <c r="AG29" s="111"/>
    </row>
    <row r="30" spans="1:138" ht="16" x14ac:dyDescent="0.2">
      <c r="A30" s="147"/>
      <c r="B30" s="52"/>
      <c r="C30" s="52"/>
      <c r="D30" s="53" t="s">
        <v>0</v>
      </c>
      <c r="E30" s="53" t="s">
        <v>1</v>
      </c>
      <c r="F30" s="53" t="s">
        <v>2</v>
      </c>
      <c r="G30" s="53" t="s">
        <v>67</v>
      </c>
      <c r="H30" s="55" t="s">
        <v>0</v>
      </c>
      <c r="I30" s="55" t="s">
        <v>1</v>
      </c>
      <c r="J30" s="55" t="s">
        <v>2</v>
      </c>
      <c r="K30" s="55" t="s">
        <v>67</v>
      </c>
      <c r="L30" s="53" t="s">
        <v>0</v>
      </c>
      <c r="M30" s="53" t="s">
        <v>1</v>
      </c>
      <c r="N30" s="53" t="s">
        <v>2</v>
      </c>
      <c r="O30" s="53" t="s">
        <v>67</v>
      </c>
      <c r="S30"/>
      <c r="W30" s="61"/>
      <c r="AF30" s="111"/>
      <c r="AG30" s="111"/>
    </row>
    <row r="31" spans="1:138" x14ac:dyDescent="0.2">
      <c r="A31" s="147"/>
      <c r="B31" s="54" t="s">
        <v>145</v>
      </c>
      <c r="C31" s="54"/>
      <c r="D31" s="53"/>
      <c r="E31" s="53"/>
      <c r="F31" s="53">
        <v>2990</v>
      </c>
      <c r="G31" s="53">
        <f>D31*F31</f>
        <v>0</v>
      </c>
      <c r="H31" s="55"/>
      <c r="I31" s="55"/>
      <c r="J31" s="55">
        <v>2340</v>
      </c>
      <c r="K31" s="55">
        <f>H31*J31</f>
        <v>0</v>
      </c>
      <c r="L31" s="53"/>
      <c r="M31" s="53"/>
      <c r="N31" s="53">
        <v>1640</v>
      </c>
      <c r="O31" s="53">
        <f>L31*N31</f>
        <v>0</v>
      </c>
      <c r="AF31" s="111"/>
      <c r="AG31" s="111"/>
    </row>
    <row r="32" spans="1:138" x14ac:dyDescent="0.2">
      <c r="A32" s="147"/>
      <c r="B32" s="54"/>
      <c r="C32" s="54"/>
      <c r="D32" s="53"/>
      <c r="E32" s="53"/>
      <c r="F32" s="53">
        <v>2990</v>
      </c>
      <c r="G32" s="53">
        <f t="shared" ref="G32:G47" si="15">D32*F32</f>
        <v>0</v>
      </c>
      <c r="H32" s="55"/>
      <c r="I32" s="55"/>
      <c r="J32" s="55">
        <v>2340</v>
      </c>
      <c r="K32" s="55">
        <f t="shared" ref="K32:K47" si="16">H32*J32</f>
        <v>0</v>
      </c>
      <c r="L32" s="53"/>
      <c r="M32" s="53"/>
      <c r="N32" s="53">
        <v>1640</v>
      </c>
      <c r="O32" s="53">
        <f t="shared" ref="O32:O42" si="17">L32*N32</f>
        <v>0</v>
      </c>
      <c r="AF32" s="111"/>
      <c r="AG32" s="111"/>
    </row>
    <row r="33" spans="1:33" x14ac:dyDescent="0.2">
      <c r="A33" s="147"/>
      <c r="B33" s="56"/>
      <c r="C33" s="56"/>
      <c r="D33" s="53"/>
      <c r="E33" s="53"/>
      <c r="F33" s="53">
        <v>2990</v>
      </c>
      <c r="G33" s="53">
        <f t="shared" si="15"/>
        <v>0</v>
      </c>
      <c r="H33" s="55"/>
      <c r="I33" s="55"/>
      <c r="J33" s="55">
        <v>2340</v>
      </c>
      <c r="K33" s="55">
        <f t="shared" si="16"/>
        <v>0</v>
      </c>
      <c r="L33" s="53"/>
      <c r="M33" s="53"/>
      <c r="N33" s="53">
        <v>1640</v>
      </c>
      <c r="O33" s="53">
        <f t="shared" si="17"/>
        <v>0</v>
      </c>
      <c r="AF33" s="111"/>
      <c r="AG33" s="111"/>
    </row>
    <row r="34" spans="1:33" x14ac:dyDescent="0.2">
      <c r="A34" s="147"/>
      <c r="B34" s="56"/>
      <c r="C34" s="56"/>
      <c r="D34" s="53"/>
      <c r="E34" s="53"/>
      <c r="F34" s="53">
        <v>2990</v>
      </c>
      <c r="G34" s="53">
        <f t="shared" si="15"/>
        <v>0</v>
      </c>
      <c r="H34" s="55"/>
      <c r="I34" s="55"/>
      <c r="J34" s="55">
        <v>2340</v>
      </c>
      <c r="K34" s="55">
        <f t="shared" si="16"/>
        <v>0</v>
      </c>
      <c r="L34" s="53"/>
      <c r="M34" s="53"/>
      <c r="N34" s="53">
        <v>1640</v>
      </c>
      <c r="O34" s="53">
        <f t="shared" si="17"/>
        <v>0</v>
      </c>
      <c r="U34"/>
      <c r="AF34" s="111"/>
      <c r="AG34" s="111"/>
    </row>
    <row r="35" spans="1:33" ht="16" x14ac:dyDescent="0.2">
      <c r="A35" s="147"/>
      <c r="B35" s="56"/>
      <c r="C35" s="56"/>
      <c r="D35" s="53"/>
      <c r="E35" s="53"/>
      <c r="F35" s="53">
        <v>2990</v>
      </c>
      <c r="G35" s="53">
        <f t="shared" si="15"/>
        <v>0</v>
      </c>
      <c r="H35" s="55"/>
      <c r="I35" s="55"/>
      <c r="J35" s="55">
        <v>2340</v>
      </c>
      <c r="K35" s="55">
        <f t="shared" si="16"/>
        <v>0</v>
      </c>
      <c r="L35" s="53"/>
      <c r="M35" s="53"/>
      <c r="N35" s="53">
        <v>1640</v>
      </c>
      <c r="O35" s="53">
        <f t="shared" si="17"/>
        <v>0</v>
      </c>
      <c r="R35" s="63"/>
      <c r="AF35" s="111"/>
      <c r="AG35" s="111"/>
    </row>
    <row r="36" spans="1:33" ht="16" x14ac:dyDescent="0.2">
      <c r="A36" s="147"/>
      <c r="B36" s="56"/>
      <c r="C36" s="56"/>
      <c r="D36" s="53"/>
      <c r="E36" s="53"/>
      <c r="F36" s="53">
        <v>2990</v>
      </c>
      <c r="G36" s="53">
        <f t="shared" si="15"/>
        <v>0</v>
      </c>
      <c r="H36" s="55"/>
      <c r="I36" s="55"/>
      <c r="J36" s="55">
        <v>2340</v>
      </c>
      <c r="K36" s="55">
        <f t="shared" si="16"/>
        <v>0</v>
      </c>
      <c r="L36" s="53"/>
      <c r="M36" s="53"/>
      <c r="N36" s="53">
        <v>1640</v>
      </c>
      <c r="O36" s="53">
        <f t="shared" si="17"/>
        <v>0</v>
      </c>
      <c r="R36" s="63"/>
      <c r="AF36" s="111"/>
      <c r="AG36" s="111"/>
    </row>
    <row r="37" spans="1:33" x14ac:dyDescent="0.2">
      <c r="A37" s="147"/>
      <c r="B37" s="56"/>
      <c r="C37" s="56"/>
      <c r="D37" s="53"/>
      <c r="E37" s="53"/>
      <c r="F37" s="53">
        <v>2990</v>
      </c>
      <c r="G37" s="53">
        <f t="shared" si="15"/>
        <v>0</v>
      </c>
      <c r="H37" s="55"/>
      <c r="I37" s="55"/>
      <c r="J37" s="55">
        <v>2340</v>
      </c>
      <c r="K37" s="55">
        <f t="shared" si="16"/>
        <v>0</v>
      </c>
      <c r="L37" s="53"/>
      <c r="M37" s="53"/>
      <c r="N37" s="53">
        <v>1640</v>
      </c>
      <c r="O37" s="53">
        <f t="shared" si="17"/>
        <v>0</v>
      </c>
      <c r="AF37" s="111"/>
      <c r="AG37" s="111"/>
    </row>
    <row r="38" spans="1:33" x14ac:dyDescent="0.2">
      <c r="A38" s="147"/>
      <c r="B38" s="56"/>
      <c r="C38" s="56"/>
      <c r="D38" s="53"/>
      <c r="E38" s="53"/>
      <c r="F38" s="53">
        <v>2990</v>
      </c>
      <c r="G38" s="53">
        <f t="shared" si="15"/>
        <v>0</v>
      </c>
      <c r="H38" s="55"/>
      <c r="I38" s="55"/>
      <c r="J38" s="55">
        <v>2340</v>
      </c>
      <c r="K38" s="55">
        <f t="shared" si="16"/>
        <v>0</v>
      </c>
      <c r="L38" s="53"/>
      <c r="M38" s="53"/>
      <c r="N38" s="53">
        <v>1640</v>
      </c>
      <c r="O38" s="53">
        <f t="shared" si="17"/>
        <v>0</v>
      </c>
      <c r="AF38" s="111"/>
      <c r="AG38" s="111"/>
    </row>
    <row r="39" spans="1:33" x14ac:dyDescent="0.2">
      <c r="A39" s="147"/>
      <c r="B39" s="56"/>
      <c r="C39" s="56"/>
      <c r="D39" s="53"/>
      <c r="E39" s="53"/>
      <c r="F39" s="53">
        <v>2990</v>
      </c>
      <c r="G39" s="53">
        <f t="shared" si="15"/>
        <v>0</v>
      </c>
      <c r="H39" s="55"/>
      <c r="I39" s="55"/>
      <c r="J39" s="55">
        <v>2340</v>
      </c>
      <c r="K39" s="55">
        <f t="shared" si="16"/>
        <v>0</v>
      </c>
      <c r="L39" s="53"/>
      <c r="M39" s="53"/>
      <c r="N39" s="53">
        <v>1640</v>
      </c>
      <c r="O39" s="53">
        <f t="shared" si="17"/>
        <v>0</v>
      </c>
      <c r="AF39" s="111"/>
      <c r="AG39" s="111"/>
    </row>
    <row r="40" spans="1:33" x14ac:dyDescent="0.2">
      <c r="A40" s="147"/>
      <c r="B40" s="56"/>
      <c r="C40" s="56"/>
      <c r="D40" s="53"/>
      <c r="E40" s="53"/>
      <c r="F40" s="53">
        <v>2990</v>
      </c>
      <c r="G40" s="53">
        <f t="shared" si="15"/>
        <v>0</v>
      </c>
      <c r="H40" s="55"/>
      <c r="I40" s="55"/>
      <c r="J40" s="55">
        <v>2340</v>
      </c>
      <c r="K40" s="55">
        <f t="shared" si="16"/>
        <v>0</v>
      </c>
      <c r="L40" s="53"/>
      <c r="M40" s="53"/>
      <c r="N40" s="53">
        <v>1640</v>
      </c>
      <c r="O40" s="53">
        <f t="shared" si="17"/>
        <v>0</v>
      </c>
      <c r="AF40" s="111"/>
      <c r="AG40" s="111"/>
    </row>
    <row r="41" spans="1:33" x14ac:dyDescent="0.2">
      <c r="A41" s="147"/>
      <c r="B41" s="56"/>
      <c r="C41" s="56"/>
      <c r="D41" s="53"/>
      <c r="E41" s="53"/>
      <c r="F41" s="53">
        <v>2990</v>
      </c>
      <c r="G41" s="53">
        <f t="shared" si="15"/>
        <v>0</v>
      </c>
      <c r="H41" s="55"/>
      <c r="I41" s="55"/>
      <c r="J41" s="55">
        <v>2340</v>
      </c>
      <c r="K41" s="55">
        <f t="shared" si="16"/>
        <v>0</v>
      </c>
      <c r="L41" s="53"/>
      <c r="M41" s="53"/>
      <c r="N41" s="53">
        <v>1640</v>
      </c>
      <c r="O41" s="53">
        <f t="shared" si="17"/>
        <v>0</v>
      </c>
      <c r="AF41" s="111"/>
      <c r="AG41" s="111"/>
    </row>
    <row r="42" spans="1:33" x14ac:dyDescent="0.2">
      <c r="A42" s="147"/>
      <c r="B42" s="56"/>
      <c r="C42" s="56"/>
      <c r="D42" s="53"/>
      <c r="E42" s="53"/>
      <c r="F42" s="53">
        <v>2990</v>
      </c>
      <c r="G42" s="53">
        <f t="shared" si="15"/>
        <v>0</v>
      </c>
      <c r="H42" s="55"/>
      <c r="I42" s="55"/>
      <c r="J42" s="55">
        <v>2340</v>
      </c>
      <c r="K42" s="55">
        <f t="shared" si="16"/>
        <v>0</v>
      </c>
      <c r="L42" s="53"/>
      <c r="M42" s="53"/>
      <c r="N42" s="53">
        <v>1640</v>
      </c>
      <c r="O42" s="53">
        <f t="shared" si="17"/>
        <v>0</v>
      </c>
      <c r="AF42" s="111"/>
      <c r="AG42" s="111"/>
    </row>
    <row r="43" spans="1:33" x14ac:dyDescent="0.2">
      <c r="A43" s="147"/>
      <c r="B43" s="57" t="s">
        <v>146</v>
      </c>
      <c r="C43" s="57"/>
      <c r="D43" s="58"/>
      <c r="E43" s="58"/>
      <c r="F43" s="58">
        <v>2990</v>
      </c>
      <c r="G43" s="58">
        <f t="shared" si="15"/>
        <v>0</v>
      </c>
      <c r="H43" s="58"/>
      <c r="I43" s="58"/>
      <c r="J43" s="58">
        <v>2340</v>
      </c>
      <c r="K43" s="58">
        <f t="shared" si="16"/>
        <v>0</v>
      </c>
      <c r="L43" s="58"/>
      <c r="M43" s="58"/>
      <c r="N43" s="58">
        <v>1640</v>
      </c>
      <c r="O43" s="58">
        <f>L43*N43</f>
        <v>0</v>
      </c>
      <c r="AF43" s="111"/>
      <c r="AG43" s="111"/>
    </row>
    <row r="44" spans="1:33" x14ac:dyDescent="0.2">
      <c r="A44" s="147"/>
      <c r="B44" s="57"/>
      <c r="C44" s="57"/>
      <c r="D44" s="58"/>
      <c r="E44" s="58"/>
      <c r="F44" s="58">
        <v>2990</v>
      </c>
      <c r="G44" s="58">
        <f t="shared" si="15"/>
        <v>0</v>
      </c>
      <c r="H44" s="58"/>
      <c r="I44" s="58"/>
      <c r="J44" s="58">
        <v>2340</v>
      </c>
      <c r="K44" s="58">
        <f t="shared" si="16"/>
        <v>0</v>
      </c>
      <c r="L44" s="58"/>
      <c r="M44" s="58"/>
      <c r="N44" s="58">
        <v>1640</v>
      </c>
      <c r="O44" s="58">
        <f t="shared" ref="O44:O47" si="18">L44*N44</f>
        <v>0</v>
      </c>
      <c r="AF44" s="111"/>
      <c r="AG44" s="111"/>
    </row>
    <row r="45" spans="1:33" x14ac:dyDescent="0.2">
      <c r="A45" s="147"/>
      <c r="B45" s="57"/>
      <c r="C45" s="57"/>
      <c r="D45" s="58"/>
      <c r="E45" s="58"/>
      <c r="F45" s="58">
        <v>2990</v>
      </c>
      <c r="G45" s="58">
        <f t="shared" si="15"/>
        <v>0</v>
      </c>
      <c r="H45" s="58"/>
      <c r="I45" s="58"/>
      <c r="J45" s="58">
        <v>2340</v>
      </c>
      <c r="K45" s="58">
        <f t="shared" si="16"/>
        <v>0</v>
      </c>
      <c r="L45" s="58"/>
      <c r="M45" s="58"/>
      <c r="N45" s="58">
        <v>1640</v>
      </c>
      <c r="O45" s="58">
        <f t="shared" si="18"/>
        <v>0</v>
      </c>
      <c r="AF45" s="111"/>
      <c r="AG45" s="111"/>
    </row>
    <row r="46" spans="1:33" ht="16" x14ac:dyDescent="0.2">
      <c r="A46" s="147"/>
      <c r="B46" s="57"/>
      <c r="C46" s="57"/>
      <c r="D46" s="58"/>
      <c r="E46" s="58"/>
      <c r="F46" s="58">
        <v>2990</v>
      </c>
      <c r="G46" s="58">
        <f t="shared" si="15"/>
        <v>0</v>
      </c>
      <c r="H46" s="58"/>
      <c r="I46" s="58"/>
      <c r="J46" s="58">
        <v>2340</v>
      </c>
      <c r="K46" s="58">
        <f t="shared" si="16"/>
        <v>0</v>
      </c>
      <c r="L46" s="58"/>
      <c r="M46" s="58"/>
      <c r="N46" s="58">
        <v>1640</v>
      </c>
      <c r="O46" s="58">
        <f t="shared" si="18"/>
        <v>0</v>
      </c>
      <c r="Q46" s="80"/>
      <c r="R46" s="61"/>
      <c r="AF46" s="111"/>
      <c r="AG46" s="111"/>
    </row>
    <row r="47" spans="1:33" x14ac:dyDescent="0.2">
      <c r="A47" s="147"/>
      <c r="B47" s="57"/>
      <c r="C47" s="57"/>
      <c r="D47" s="58"/>
      <c r="E47" s="58"/>
      <c r="F47" s="58">
        <v>2990</v>
      </c>
      <c r="G47" s="58">
        <f t="shared" si="15"/>
        <v>0</v>
      </c>
      <c r="H47" s="58"/>
      <c r="I47" s="58"/>
      <c r="J47" s="58">
        <v>2340</v>
      </c>
      <c r="K47" s="58">
        <f t="shared" si="16"/>
        <v>0</v>
      </c>
      <c r="L47" s="58"/>
      <c r="M47" s="58"/>
      <c r="N47" s="58">
        <v>1640</v>
      </c>
      <c r="O47" s="58">
        <f t="shared" si="18"/>
        <v>0</v>
      </c>
      <c r="AF47" s="111"/>
      <c r="AG47" s="111"/>
    </row>
    <row r="48" spans="1:33" ht="16" x14ac:dyDescent="0.2">
      <c r="A48" s="147"/>
      <c r="B48" s="59"/>
      <c r="C48" s="59"/>
      <c r="D48" s="60">
        <f>SUM(D31:D47)</f>
        <v>0</v>
      </c>
      <c r="E48" s="60"/>
      <c r="F48" s="60"/>
      <c r="G48" s="60">
        <f>SUM(G31:G47)</f>
        <v>0</v>
      </c>
      <c r="H48" s="60">
        <f>SUM(H31:H47)</f>
        <v>0</v>
      </c>
      <c r="I48" s="60"/>
      <c r="J48" s="62"/>
      <c r="K48" s="60">
        <f>SUM(K31:K47)</f>
        <v>0</v>
      </c>
      <c r="L48" s="60">
        <f>SUM(L31:L47)</f>
        <v>0</v>
      </c>
      <c r="M48" s="60"/>
      <c r="N48" s="60"/>
      <c r="O48" s="60">
        <f>SUM(O31:O47)</f>
        <v>0</v>
      </c>
      <c r="X48" s="61"/>
      <c r="AF48" s="111">
        <f>D48+H48+L48</f>
        <v>0</v>
      </c>
      <c r="AG48" s="111">
        <f>G48+K48+O48</f>
        <v>0</v>
      </c>
    </row>
    <row r="49" spans="1:138" ht="16" x14ac:dyDescent="0.2">
      <c r="P49" s="33"/>
      <c r="Q49" s="33"/>
      <c r="R49" s="33"/>
      <c r="S49" s="33"/>
      <c r="T49" s="61"/>
      <c r="X49" s="80"/>
      <c r="AF49" s="111"/>
      <c r="AG49" s="111"/>
    </row>
    <row r="50" spans="1:138" ht="16" x14ac:dyDescent="0.2">
      <c r="T50" s="61"/>
      <c r="AF50" s="111"/>
      <c r="AG50" s="111"/>
    </row>
    <row r="51" spans="1:138" ht="48.75" customHeight="1" x14ac:dyDescent="0.2">
      <c r="A51" s="147" t="s">
        <v>143</v>
      </c>
      <c r="B51" s="50" t="s">
        <v>144</v>
      </c>
      <c r="C51" s="50"/>
      <c r="D51" s="124" t="s">
        <v>138</v>
      </c>
      <c r="E51" s="124"/>
      <c r="F51" s="124"/>
      <c r="G51" s="124"/>
      <c r="H51" s="124" t="s">
        <v>32</v>
      </c>
      <c r="I51" s="124"/>
      <c r="J51" s="124"/>
      <c r="K51" s="124"/>
      <c r="L51" s="124" t="s">
        <v>171</v>
      </c>
      <c r="M51" s="124"/>
      <c r="N51" s="124"/>
      <c r="O51" s="124"/>
      <c r="P51" s="124" t="s">
        <v>151</v>
      </c>
      <c r="Q51" s="124"/>
      <c r="R51" s="124"/>
      <c r="S51" s="124"/>
      <c r="T51" s="116"/>
      <c r="V51" s="118" t="s">
        <v>170</v>
      </c>
      <c r="W51" s="118"/>
      <c r="X51" s="118"/>
      <c r="Y51" s="118"/>
      <c r="Z51" s="117"/>
      <c r="AA51" s="117"/>
      <c r="AB51" s="117"/>
      <c r="AF51" s="111"/>
      <c r="AG51" s="111"/>
      <c r="ED51" s="4"/>
      <c r="EE51"/>
      <c r="EF51"/>
      <c r="EG51"/>
      <c r="EH51"/>
    </row>
    <row r="52" spans="1:138" ht="15.75" customHeight="1" x14ac:dyDescent="0.2">
      <c r="A52" s="147"/>
      <c r="B52" s="50" t="s">
        <v>147</v>
      </c>
      <c r="C52" s="164" t="s">
        <v>173</v>
      </c>
      <c r="D52" s="140" t="s">
        <v>139</v>
      </c>
      <c r="E52" s="140"/>
      <c r="F52" s="140"/>
      <c r="G52" s="140"/>
      <c r="H52" s="130" t="s">
        <v>141</v>
      </c>
      <c r="I52" s="130"/>
      <c r="J52" s="130"/>
      <c r="K52" s="130"/>
      <c r="L52" s="126" t="s">
        <v>152</v>
      </c>
      <c r="M52" s="126"/>
      <c r="N52" s="126"/>
      <c r="O52" s="126"/>
      <c r="P52" s="127" t="s">
        <v>149</v>
      </c>
      <c r="Q52" s="127"/>
      <c r="R52" s="127"/>
      <c r="S52" s="127"/>
      <c r="AB52" s="105"/>
      <c r="AF52" s="111"/>
      <c r="AG52" s="111"/>
      <c r="ED52" s="4"/>
      <c r="EE52"/>
      <c r="EF52"/>
      <c r="EG52"/>
      <c r="EH52"/>
    </row>
    <row r="53" spans="1:138" ht="15.75" customHeight="1" x14ac:dyDescent="0.2">
      <c r="A53" s="147"/>
      <c r="B53" s="50" t="s">
        <v>156</v>
      </c>
      <c r="C53" s="97" t="s">
        <v>172</v>
      </c>
      <c r="D53" s="140" t="s">
        <v>140</v>
      </c>
      <c r="E53" s="140"/>
      <c r="F53" s="140"/>
      <c r="G53" s="140"/>
      <c r="H53" s="130" t="s">
        <v>142</v>
      </c>
      <c r="I53" s="130"/>
      <c r="J53" s="130"/>
      <c r="K53" s="130"/>
      <c r="L53" s="125" t="s">
        <v>153</v>
      </c>
      <c r="M53" s="125"/>
      <c r="N53" s="125"/>
      <c r="O53" s="125"/>
      <c r="P53" s="128" t="s">
        <v>150</v>
      </c>
      <c r="Q53" s="128"/>
      <c r="R53" s="128"/>
      <c r="S53" s="128"/>
      <c r="AF53" s="111"/>
      <c r="AG53" s="111"/>
      <c r="ED53" s="4"/>
      <c r="EE53"/>
      <c r="EF53"/>
      <c r="EG53"/>
      <c r="EH53"/>
    </row>
    <row r="54" spans="1:138" ht="16" x14ac:dyDescent="0.2">
      <c r="A54" s="147"/>
      <c r="B54" s="50"/>
      <c r="C54" s="165"/>
      <c r="D54" s="53" t="s">
        <v>0</v>
      </c>
      <c r="E54" s="53" t="s">
        <v>1</v>
      </c>
      <c r="F54" s="53" t="s">
        <v>2</v>
      </c>
      <c r="G54" s="53" t="s">
        <v>67</v>
      </c>
      <c r="H54" s="81" t="s">
        <v>0</v>
      </c>
      <c r="I54" s="81" t="s">
        <v>1</v>
      </c>
      <c r="J54" s="81" t="s">
        <v>2</v>
      </c>
      <c r="K54" s="81" t="s">
        <v>67</v>
      </c>
      <c r="L54" s="53" t="s">
        <v>0</v>
      </c>
      <c r="M54" s="53" t="s">
        <v>1</v>
      </c>
      <c r="N54" s="53" t="s">
        <v>2</v>
      </c>
      <c r="O54" s="53" t="s">
        <v>67</v>
      </c>
      <c r="P54" s="55" t="s">
        <v>0</v>
      </c>
      <c r="Q54" s="55" t="s">
        <v>1</v>
      </c>
      <c r="R54" s="55" t="s">
        <v>2</v>
      </c>
      <c r="S54" s="55" t="s">
        <v>67</v>
      </c>
      <c r="AF54" s="111"/>
      <c r="AG54" s="111"/>
      <c r="ED54" s="4"/>
      <c r="EE54"/>
      <c r="EF54"/>
      <c r="EG54"/>
      <c r="EH54"/>
    </row>
    <row r="55" spans="1:138" x14ac:dyDescent="0.2">
      <c r="A55" s="147"/>
      <c r="B55" s="54" t="s">
        <v>145</v>
      </c>
      <c r="C55" s="54"/>
      <c r="D55" s="53"/>
      <c r="E55" s="53"/>
      <c r="F55" s="53">
        <v>2390</v>
      </c>
      <c r="G55" s="53">
        <f>D55*F55</f>
        <v>0</v>
      </c>
      <c r="H55" s="55"/>
      <c r="I55" s="55"/>
      <c r="J55" s="55">
        <v>1590</v>
      </c>
      <c r="K55" s="55">
        <f>H55*J55</f>
        <v>0</v>
      </c>
      <c r="L55" s="53"/>
      <c r="M55" s="53"/>
      <c r="N55" s="53">
        <v>1190</v>
      </c>
      <c r="O55" s="53">
        <f>L55*N55</f>
        <v>0</v>
      </c>
      <c r="P55" s="55"/>
      <c r="Q55" s="55"/>
      <c r="R55" s="55">
        <v>1790</v>
      </c>
      <c r="S55" s="55">
        <f>P55*R55</f>
        <v>0</v>
      </c>
      <c r="AF55" s="111"/>
      <c r="AG55" s="111"/>
      <c r="ED55" s="4"/>
      <c r="EE55"/>
      <c r="EF55"/>
      <c r="EG55"/>
      <c r="EH55"/>
    </row>
    <row r="56" spans="1:138" x14ac:dyDescent="0.2">
      <c r="A56" s="147"/>
      <c r="B56" s="54"/>
      <c r="C56" s="54"/>
      <c r="D56" s="53"/>
      <c r="E56" s="53"/>
      <c r="F56" s="53">
        <v>2390</v>
      </c>
      <c r="G56" s="53">
        <f t="shared" ref="G56:G66" si="19">D56*F56</f>
        <v>0</v>
      </c>
      <c r="H56" s="55"/>
      <c r="I56" s="55"/>
      <c r="J56" s="55">
        <v>1590</v>
      </c>
      <c r="K56" s="55">
        <f t="shared" ref="K56:K66" si="20">H56*J56</f>
        <v>0</v>
      </c>
      <c r="L56" s="53"/>
      <c r="M56" s="53"/>
      <c r="N56" s="53">
        <v>1190</v>
      </c>
      <c r="O56" s="53">
        <f t="shared" ref="O56:O66" si="21">L56*N56</f>
        <v>0</v>
      </c>
      <c r="P56" s="55"/>
      <c r="Q56" s="55"/>
      <c r="R56" s="55">
        <v>1790</v>
      </c>
      <c r="S56" s="55">
        <f t="shared" ref="S56:S66" si="22">P56*R56</f>
        <v>0</v>
      </c>
      <c r="AF56" s="111"/>
      <c r="AG56" s="111"/>
      <c r="ED56" s="4"/>
      <c r="EE56"/>
      <c r="EF56"/>
      <c r="EG56"/>
      <c r="EH56"/>
    </row>
    <row r="57" spans="1:138" x14ac:dyDescent="0.2">
      <c r="A57" s="147"/>
      <c r="B57" s="54"/>
      <c r="C57" s="54"/>
      <c r="D57" s="53"/>
      <c r="E57" s="53"/>
      <c r="F57" s="53">
        <v>2390</v>
      </c>
      <c r="G57" s="53">
        <f t="shared" si="19"/>
        <v>0</v>
      </c>
      <c r="H57" s="55"/>
      <c r="I57" s="55"/>
      <c r="J57" s="55">
        <v>1590</v>
      </c>
      <c r="K57" s="55">
        <f t="shared" si="20"/>
        <v>0</v>
      </c>
      <c r="L57" s="53"/>
      <c r="M57" s="53"/>
      <c r="N57" s="53">
        <v>1190</v>
      </c>
      <c r="O57" s="53">
        <f t="shared" si="21"/>
        <v>0</v>
      </c>
      <c r="P57" s="55"/>
      <c r="Q57" s="55"/>
      <c r="R57" s="55">
        <v>1790</v>
      </c>
      <c r="S57" s="55">
        <f t="shared" si="22"/>
        <v>0</v>
      </c>
      <c r="AF57" s="111"/>
      <c r="AG57" s="111"/>
      <c r="ED57" s="4"/>
      <c r="EE57"/>
      <c r="EF57"/>
      <c r="EG57"/>
      <c r="EH57"/>
    </row>
    <row r="58" spans="1:138" x14ac:dyDescent="0.2">
      <c r="A58" s="147"/>
      <c r="B58" s="56"/>
      <c r="C58" s="56"/>
      <c r="D58" s="53"/>
      <c r="E58" s="53"/>
      <c r="F58" s="53">
        <v>2390</v>
      </c>
      <c r="G58" s="53">
        <f t="shared" si="19"/>
        <v>0</v>
      </c>
      <c r="H58" s="55"/>
      <c r="I58" s="55"/>
      <c r="J58" s="55">
        <v>1590</v>
      </c>
      <c r="K58" s="55">
        <f t="shared" si="20"/>
        <v>0</v>
      </c>
      <c r="L58" s="53"/>
      <c r="M58" s="53"/>
      <c r="N58" s="53">
        <v>1190</v>
      </c>
      <c r="O58" s="53">
        <f t="shared" si="21"/>
        <v>0</v>
      </c>
      <c r="P58" s="55"/>
      <c r="Q58" s="55"/>
      <c r="R58" s="55">
        <v>1790</v>
      </c>
      <c r="S58" s="55">
        <f t="shared" si="22"/>
        <v>0</v>
      </c>
      <c r="AF58" s="111"/>
      <c r="AG58" s="111"/>
      <c r="ED58" s="4"/>
      <c r="EE58"/>
      <c r="EF58"/>
      <c r="EG58"/>
      <c r="EH58"/>
    </row>
    <row r="59" spans="1:138" x14ac:dyDescent="0.2">
      <c r="A59" s="147"/>
      <c r="B59" s="56"/>
      <c r="C59" s="56"/>
      <c r="D59" s="53"/>
      <c r="E59" s="53"/>
      <c r="F59" s="53">
        <v>2390</v>
      </c>
      <c r="G59" s="53">
        <f t="shared" si="19"/>
        <v>0</v>
      </c>
      <c r="H59" s="55"/>
      <c r="I59" s="55"/>
      <c r="J59" s="55">
        <v>1590</v>
      </c>
      <c r="K59" s="55">
        <f t="shared" si="20"/>
        <v>0</v>
      </c>
      <c r="L59" s="53"/>
      <c r="M59" s="53"/>
      <c r="N59" s="53">
        <v>1190</v>
      </c>
      <c r="O59" s="53">
        <f t="shared" si="21"/>
        <v>0</v>
      </c>
      <c r="P59" s="55"/>
      <c r="Q59" s="55"/>
      <c r="R59" s="55">
        <v>1790</v>
      </c>
      <c r="S59" s="55">
        <f t="shared" si="22"/>
        <v>0</v>
      </c>
      <c r="AF59" s="111"/>
      <c r="AG59" s="111"/>
      <c r="ED59" s="4"/>
      <c r="EE59"/>
      <c r="EF59"/>
      <c r="EG59"/>
      <c r="EH59"/>
    </row>
    <row r="60" spans="1:138" x14ac:dyDescent="0.2">
      <c r="A60" s="147"/>
      <c r="B60" s="56"/>
      <c r="C60" s="56"/>
      <c r="D60" s="53"/>
      <c r="E60" s="53"/>
      <c r="F60" s="53">
        <v>2390</v>
      </c>
      <c r="G60" s="53">
        <f t="shared" si="19"/>
        <v>0</v>
      </c>
      <c r="H60" s="55"/>
      <c r="I60" s="55"/>
      <c r="J60" s="55">
        <v>1590</v>
      </c>
      <c r="K60" s="55">
        <f t="shared" si="20"/>
        <v>0</v>
      </c>
      <c r="L60" s="53"/>
      <c r="M60" s="53"/>
      <c r="N60" s="53">
        <v>1190</v>
      </c>
      <c r="O60" s="53">
        <f t="shared" si="21"/>
        <v>0</v>
      </c>
      <c r="P60" s="55"/>
      <c r="Q60" s="55"/>
      <c r="R60" s="55">
        <v>1790</v>
      </c>
      <c r="S60" s="55">
        <f t="shared" si="22"/>
        <v>0</v>
      </c>
      <c r="AF60" s="111"/>
      <c r="AG60" s="111"/>
      <c r="ED60" s="4"/>
      <c r="EE60"/>
      <c r="EF60"/>
      <c r="EG60"/>
      <c r="EH60"/>
    </row>
    <row r="61" spans="1:138" x14ac:dyDescent="0.2">
      <c r="A61" s="147"/>
      <c r="B61" s="56"/>
      <c r="C61" s="56"/>
      <c r="D61" s="53"/>
      <c r="E61" s="53"/>
      <c r="F61" s="53">
        <v>2390</v>
      </c>
      <c r="G61" s="53">
        <f t="shared" si="19"/>
        <v>0</v>
      </c>
      <c r="H61" s="55"/>
      <c r="I61" s="55"/>
      <c r="J61" s="55">
        <v>1590</v>
      </c>
      <c r="K61" s="55">
        <f t="shared" si="20"/>
        <v>0</v>
      </c>
      <c r="L61" s="53"/>
      <c r="M61" s="53"/>
      <c r="N61" s="53">
        <v>1190</v>
      </c>
      <c r="O61" s="53">
        <f t="shared" si="21"/>
        <v>0</v>
      </c>
      <c r="P61" s="55"/>
      <c r="Q61" s="55"/>
      <c r="R61" s="55">
        <v>1790</v>
      </c>
      <c r="S61" s="55">
        <f t="shared" si="22"/>
        <v>0</v>
      </c>
      <c r="AF61" s="111"/>
      <c r="AG61" s="111"/>
      <c r="ED61" s="4"/>
      <c r="EE61"/>
      <c r="EF61"/>
      <c r="EG61"/>
      <c r="EH61"/>
    </row>
    <row r="62" spans="1:138" x14ac:dyDescent="0.2">
      <c r="A62" s="147"/>
      <c r="B62" s="56"/>
      <c r="C62" s="56"/>
      <c r="D62" s="53"/>
      <c r="E62" s="53"/>
      <c r="F62" s="53">
        <v>2390</v>
      </c>
      <c r="G62" s="53">
        <f t="shared" si="19"/>
        <v>0</v>
      </c>
      <c r="H62" s="55"/>
      <c r="I62" s="55"/>
      <c r="J62" s="55">
        <v>1590</v>
      </c>
      <c r="K62" s="55">
        <f t="shared" si="20"/>
        <v>0</v>
      </c>
      <c r="L62" s="53"/>
      <c r="M62" s="53"/>
      <c r="N62" s="53">
        <v>1190</v>
      </c>
      <c r="O62" s="53">
        <f t="shared" si="21"/>
        <v>0</v>
      </c>
      <c r="P62" s="55"/>
      <c r="Q62" s="55"/>
      <c r="R62" s="55">
        <v>1790</v>
      </c>
      <c r="S62" s="55">
        <f t="shared" si="22"/>
        <v>0</v>
      </c>
      <c r="AF62" s="111"/>
      <c r="AG62" s="111"/>
      <c r="ED62" s="4"/>
      <c r="EE62"/>
      <c r="EF62"/>
      <c r="EG62"/>
      <c r="EH62"/>
    </row>
    <row r="63" spans="1:138" x14ac:dyDescent="0.2">
      <c r="A63" s="147"/>
      <c r="B63" s="56"/>
      <c r="C63" s="56"/>
      <c r="D63" s="53"/>
      <c r="E63" s="53"/>
      <c r="F63" s="53">
        <v>2390</v>
      </c>
      <c r="G63" s="53">
        <f t="shared" si="19"/>
        <v>0</v>
      </c>
      <c r="H63" s="55"/>
      <c r="I63" s="55"/>
      <c r="J63" s="55">
        <v>1590</v>
      </c>
      <c r="K63" s="55">
        <f t="shared" si="20"/>
        <v>0</v>
      </c>
      <c r="L63" s="53"/>
      <c r="M63" s="53"/>
      <c r="N63" s="53">
        <v>1190</v>
      </c>
      <c r="O63" s="53">
        <f t="shared" si="21"/>
        <v>0</v>
      </c>
      <c r="P63" s="55"/>
      <c r="Q63" s="55"/>
      <c r="R63" s="55">
        <v>1790</v>
      </c>
      <c r="S63" s="55">
        <f t="shared" si="22"/>
        <v>0</v>
      </c>
      <c r="AF63" s="111"/>
      <c r="AG63" s="111"/>
      <c r="ED63" s="4"/>
      <c r="EE63"/>
      <c r="EF63"/>
      <c r="EG63"/>
      <c r="EH63"/>
    </row>
    <row r="64" spans="1:138" x14ac:dyDescent="0.2">
      <c r="A64" s="147"/>
      <c r="B64" s="56"/>
      <c r="C64" s="56"/>
      <c r="D64" s="53"/>
      <c r="E64" s="53"/>
      <c r="F64" s="53">
        <v>2390</v>
      </c>
      <c r="G64" s="53">
        <f t="shared" si="19"/>
        <v>0</v>
      </c>
      <c r="H64" s="55"/>
      <c r="I64" s="55"/>
      <c r="J64" s="55">
        <v>1590</v>
      </c>
      <c r="K64" s="55">
        <f t="shared" si="20"/>
        <v>0</v>
      </c>
      <c r="L64" s="53"/>
      <c r="M64" s="53"/>
      <c r="N64" s="53">
        <v>1190</v>
      </c>
      <c r="O64" s="53">
        <f t="shared" si="21"/>
        <v>0</v>
      </c>
      <c r="P64" s="55"/>
      <c r="Q64" s="55"/>
      <c r="R64" s="55">
        <v>1790</v>
      </c>
      <c r="S64" s="55">
        <f t="shared" si="22"/>
        <v>0</v>
      </c>
      <c r="AF64" s="111"/>
      <c r="AG64" s="111"/>
      <c r="ED64" s="4"/>
      <c r="EE64"/>
      <c r="EF64"/>
      <c r="EG64"/>
      <c r="EH64"/>
    </row>
    <row r="65" spans="1:138" x14ac:dyDescent="0.2">
      <c r="A65" s="147"/>
      <c r="B65" s="56"/>
      <c r="C65" s="56"/>
      <c r="D65" s="53"/>
      <c r="E65" s="53"/>
      <c r="F65" s="53">
        <v>2390</v>
      </c>
      <c r="G65" s="53">
        <f t="shared" si="19"/>
        <v>0</v>
      </c>
      <c r="H65" s="55"/>
      <c r="I65" s="55"/>
      <c r="J65" s="55">
        <v>1590</v>
      </c>
      <c r="K65" s="55">
        <f t="shared" si="20"/>
        <v>0</v>
      </c>
      <c r="L65" s="53"/>
      <c r="M65" s="53"/>
      <c r="N65" s="53">
        <v>1190</v>
      </c>
      <c r="O65" s="53">
        <f t="shared" si="21"/>
        <v>0</v>
      </c>
      <c r="P65" s="55"/>
      <c r="Q65" s="55"/>
      <c r="R65" s="55">
        <v>1790</v>
      </c>
      <c r="S65" s="55">
        <f t="shared" si="22"/>
        <v>0</v>
      </c>
      <c r="AF65" s="111"/>
      <c r="AG65" s="111"/>
      <c r="ED65" s="4"/>
      <c r="EE65"/>
      <c r="EF65"/>
      <c r="EG65"/>
      <c r="EH65"/>
    </row>
    <row r="66" spans="1:138" x14ac:dyDescent="0.2">
      <c r="A66" s="147"/>
      <c r="B66" s="56"/>
      <c r="C66" s="56"/>
      <c r="D66" s="53"/>
      <c r="E66" s="53"/>
      <c r="F66" s="53">
        <v>2390</v>
      </c>
      <c r="G66" s="53">
        <f t="shared" si="19"/>
        <v>0</v>
      </c>
      <c r="H66" s="55"/>
      <c r="I66" s="55"/>
      <c r="J66" s="55">
        <v>1590</v>
      </c>
      <c r="K66" s="55">
        <f t="shared" si="20"/>
        <v>0</v>
      </c>
      <c r="L66" s="53"/>
      <c r="M66" s="53"/>
      <c r="N66" s="53">
        <v>1190</v>
      </c>
      <c r="O66" s="53">
        <f t="shared" si="21"/>
        <v>0</v>
      </c>
      <c r="P66" s="55"/>
      <c r="Q66" s="55"/>
      <c r="R66" s="55">
        <v>1790</v>
      </c>
      <c r="S66" s="55">
        <f t="shared" si="22"/>
        <v>0</v>
      </c>
      <c r="AF66" s="111"/>
      <c r="AG66" s="111"/>
      <c r="ED66" s="4"/>
      <c r="EE66"/>
      <c r="EF66"/>
      <c r="EG66"/>
      <c r="EH66"/>
    </row>
    <row r="67" spans="1:138" x14ac:dyDescent="0.2">
      <c r="A67" s="147"/>
      <c r="B67" s="57" t="s">
        <v>146</v>
      </c>
      <c r="C67" s="57"/>
      <c r="D67" s="58"/>
      <c r="E67" s="58"/>
      <c r="F67" s="58">
        <v>2390</v>
      </c>
      <c r="G67" s="58">
        <f>D67*F67</f>
        <v>0</v>
      </c>
      <c r="H67" s="58"/>
      <c r="I67" s="58"/>
      <c r="J67" s="58">
        <v>1590</v>
      </c>
      <c r="K67" s="58">
        <f>H67*J67</f>
        <v>0</v>
      </c>
      <c r="L67" s="58"/>
      <c r="M67" s="58"/>
      <c r="N67" s="58">
        <v>1190</v>
      </c>
      <c r="O67" s="58">
        <f>L67*N67</f>
        <v>0</v>
      </c>
      <c r="P67" s="58"/>
      <c r="Q67" s="58"/>
      <c r="R67" s="58">
        <v>1790</v>
      </c>
      <c r="S67" s="58">
        <f>P67*R67</f>
        <v>0</v>
      </c>
      <c r="AF67" s="111"/>
      <c r="AG67" s="111"/>
      <c r="ED67" s="4"/>
      <c r="EE67"/>
      <c r="EF67"/>
      <c r="EG67"/>
      <c r="EH67"/>
    </row>
    <row r="68" spans="1:138" x14ac:dyDescent="0.2">
      <c r="A68" s="147"/>
      <c r="B68" s="57"/>
      <c r="C68" s="57"/>
      <c r="D68" s="58"/>
      <c r="E68" s="58"/>
      <c r="F68" s="58">
        <v>2390</v>
      </c>
      <c r="G68" s="58">
        <f t="shared" ref="G68:G71" si="23">D68*F68</f>
        <v>0</v>
      </c>
      <c r="H68" s="58"/>
      <c r="I68" s="58"/>
      <c r="J68" s="58">
        <v>1590</v>
      </c>
      <c r="K68" s="58">
        <f t="shared" ref="K68:K71" si="24">H68*J68</f>
        <v>0</v>
      </c>
      <c r="L68" s="58"/>
      <c r="M68" s="58"/>
      <c r="N68" s="58">
        <v>1190</v>
      </c>
      <c r="O68" s="58">
        <f t="shared" ref="O68:O71" si="25">L68*N68</f>
        <v>0</v>
      </c>
      <c r="P68" s="58"/>
      <c r="Q68" s="58"/>
      <c r="R68" s="58">
        <v>1790</v>
      </c>
      <c r="S68" s="58">
        <f t="shared" ref="S68:S71" si="26">P68*R68</f>
        <v>0</v>
      </c>
      <c r="AF68" s="111"/>
      <c r="AG68" s="111"/>
      <c r="ED68" s="4"/>
      <c r="EE68"/>
      <c r="EF68"/>
      <c r="EG68"/>
      <c r="EH68"/>
    </row>
    <row r="69" spans="1:138" x14ac:dyDescent="0.2">
      <c r="A69" s="147"/>
      <c r="B69" s="57"/>
      <c r="C69" s="57"/>
      <c r="D69" s="58"/>
      <c r="E69" s="58"/>
      <c r="F69" s="58">
        <v>2390</v>
      </c>
      <c r="G69" s="58">
        <f t="shared" si="23"/>
        <v>0</v>
      </c>
      <c r="H69" s="58"/>
      <c r="I69" s="58"/>
      <c r="J69" s="58">
        <v>1590</v>
      </c>
      <c r="K69" s="58">
        <f t="shared" si="24"/>
        <v>0</v>
      </c>
      <c r="L69" s="58"/>
      <c r="M69" s="58"/>
      <c r="N69" s="58">
        <v>1190</v>
      </c>
      <c r="O69" s="58">
        <f t="shared" si="25"/>
        <v>0</v>
      </c>
      <c r="P69" s="58"/>
      <c r="Q69" s="58"/>
      <c r="R69" s="58">
        <v>1790</v>
      </c>
      <c r="S69" s="58">
        <f t="shared" si="26"/>
        <v>0</v>
      </c>
      <c r="AF69" s="111"/>
      <c r="AG69" s="111"/>
      <c r="ED69" s="4"/>
      <c r="EE69"/>
      <c r="EF69"/>
      <c r="EG69"/>
      <c r="EH69"/>
    </row>
    <row r="70" spans="1:138" x14ac:dyDescent="0.2">
      <c r="A70" s="147"/>
      <c r="B70" s="57"/>
      <c r="C70" s="57"/>
      <c r="D70" s="58"/>
      <c r="E70" s="58"/>
      <c r="F70" s="58">
        <v>2390</v>
      </c>
      <c r="G70" s="58">
        <f t="shared" si="23"/>
        <v>0</v>
      </c>
      <c r="H70" s="58"/>
      <c r="I70" s="58"/>
      <c r="J70" s="58">
        <v>1590</v>
      </c>
      <c r="K70" s="58">
        <f t="shared" si="24"/>
        <v>0</v>
      </c>
      <c r="L70" s="58"/>
      <c r="M70" s="58"/>
      <c r="N70" s="58">
        <v>1190</v>
      </c>
      <c r="O70" s="58">
        <f t="shared" si="25"/>
        <v>0</v>
      </c>
      <c r="P70" s="58"/>
      <c r="Q70" s="58"/>
      <c r="R70" s="58">
        <v>1790</v>
      </c>
      <c r="S70" s="58">
        <f t="shared" si="26"/>
        <v>0</v>
      </c>
      <c r="AF70" s="111"/>
      <c r="AG70" s="111"/>
      <c r="ED70" s="4"/>
      <c r="EE70"/>
      <c r="EF70"/>
      <c r="EG70"/>
      <c r="EH70"/>
    </row>
    <row r="71" spans="1:138" x14ac:dyDescent="0.2">
      <c r="A71" s="147"/>
      <c r="B71" s="57"/>
      <c r="C71" s="57"/>
      <c r="D71" s="58"/>
      <c r="E71" s="58"/>
      <c r="F71" s="58">
        <v>2390</v>
      </c>
      <c r="G71" s="58">
        <f t="shared" si="23"/>
        <v>0</v>
      </c>
      <c r="H71" s="58"/>
      <c r="I71" s="58"/>
      <c r="J71" s="58">
        <v>1590</v>
      </c>
      <c r="K71" s="58">
        <f t="shared" si="24"/>
        <v>0</v>
      </c>
      <c r="L71" s="58"/>
      <c r="M71" s="58"/>
      <c r="N71" s="58">
        <v>1190</v>
      </c>
      <c r="O71" s="58">
        <f t="shared" si="25"/>
        <v>0</v>
      </c>
      <c r="P71" s="58"/>
      <c r="Q71" s="58"/>
      <c r="R71" s="58">
        <v>1790</v>
      </c>
      <c r="S71" s="58">
        <f t="shared" si="26"/>
        <v>0</v>
      </c>
      <c r="AF71" s="111"/>
      <c r="AG71" s="111"/>
      <c r="ED71" s="4"/>
      <c r="EE71"/>
      <c r="EF71"/>
      <c r="EG71"/>
      <c r="EH71"/>
    </row>
    <row r="72" spans="1:138" x14ac:dyDescent="0.2">
      <c r="A72" s="147"/>
      <c r="B72" s="79"/>
      <c r="C72" s="79"/>
      <c r="D72" s="62">
        <f>SUM(D55:D70)</f>
        <v>0</v>
      </c>
      <c r="E72" s="62"/>
      <c r="F72" s="62"/>
      <c r="G72" s="62">
        <f>SUM(G55:G71)</f>
        <v>0</v>
      </c>
      <c r="H72" s="62">
        <f>SUM(H55:H70)</f>
        <v>0</v>
      </c>
      <c r="I72" s="62"/>
      <c r="J72" s="62"/>
      <c r="K72" s="62">
        <f>SUM(K55:K70)</f>
        <v>0</v>
      </c>
      <c r="L72" s="62">
        <f>SUM(L55:L70)</f>
        <v>0</v>
      </c>
      <c r="M72" s="62"/>
      <c r="N72" s="62"/>
      <c r="O72" s="62">
        <f>SUM(O55:O71)</f>
        <v>0</v>
      </c>
      <c r="P72" s="62">
        <f>SUM(P55:P70)</f>
        <v>0</v>
      </c>
      <c r="Q72" s="62"/>
      <c r="R72" s="62"/>
      <c r="S72" s="62">
        <f>SUM(S55:S71)</f>
        <v>0</v>
      </c>
      <c r="AF72" s="111">
        <f>D72+H72+L72+P72</f>
        <v>0</v>
      </c>
      <c r="AG72" s="111">
        <f>G72+K72+O72+S72</f>
        <v>0</v>
      </c>
      <c r="ED72" s="4"/>
      <c r="EE72"/>
      <c r="EF72"/>
      <c r="EG72"/>
      <c r="EH72"/>
    </row>
    <row r="73" spans="1:138" x14ac:dyDescent="0.2">
      <c r="R73" s="3"/>
      <c r="U73" s="3"/>
      <c r="X73" s="3"/>
      <c r="AA73" s="3"/>
      <c r="AF73" s="113"/>
      <c r="AG73" s="111"/>
      <c r="AH73" s="3"/>
      <c r="AI73" s="3"/>
    </row>
    <row r="74" spans="1:138" x14ac:dyDescent="0.2">
      <c r="AF74" s="111"/>
      <c r="AG74" s="111"/>
    </row>
    <row r="75" spans="1:138" ht="42.75" customHeight="1" x14ac:dyDescent="0.2">
      <c r="A75" s="147" t="s">
        <v>92</v>
      </c>
      <c r="B75" s="50" t="s">
        <v>144</v>
      </c>
      <c r="C75" s="98" t="s">
        <v>127</v>
      </c>
      <c r="D75" s="129" t="s">
        <v>39</v>
      </c>
      <c r="E75" s="129"/>
      <c r="F75" s="129"/>
      <c r="G75" s="129"/>
      <c r="H75" s="133" t="s">
        <v>114</v>
      </c>
      <c r="I75" s="129"/>
      <c r="J75" s="129"/>
      <c r="K75" s="129"/>
      <c r="L75" s="3" t="s">
        <v>127</v>
      </c>
      <c r="N75" s="82" t="s">
        <v>113</v>
      </c>
      <c r="O75" s="83"/>
      <c r="P75" s="83"/>
      <c r="Q75" s="83"/>
      <c r="AF75" s="111"/>
      <c r="AG75" s="111"/>
    </row>
    <row r="76" spans="1:138" x14ac:dyDescent="0.2">
      <c r="A76" s="147"/>
      <c r="B76" s="52"/>
      <c r="C76" s="52"/>
      <c r="D76" s="121" t="s">
        <v>93</v>
      </c>
      <c r="E76" s="121"/>
      <c r="F76" s="121"/>
      <c r="G76" s="121"/>
      <c r="H76" s="131" t="s">
        <v>115</v>
      </c>
      <c r="I76" s="131"/>
      <c r="J76" s="131"/>
      <c r="K76" s="132"/>
      <c r="AF76" s="111"/>
      <c r="AG76" s="111"/>
    </row>
    <row r="77" spans="1:138" x14ac:dyDescent="0.2">
      <c r="A77" s="147"/>
      <c r="B77" s="52"/>
      <c r="C77" s="52"/>
      <c r="D77" s="121" t="s">
        <v>124</v>
      </c>
      <c r="E77" s="121"/>
      <c r="F77" s="121"/>
      <c r="G77" s="121"/>
      <c r="H77" s="131" t="s">
        <v>111</v>
      </c>
      <c r="I77" s="131"/>
      <c r="J77" s="131"/>
      <c r="K77" s="132"/>
      <c r="AF77" s="111"/>
      <c r="AG77" s="111"/>
    </row>
    <row r="78" spans="1:138" x14ac:dyDescent="0.2">
      <c r="A78" s="147"/>
      <c r="B78" s="52"/>
      <c r="C78" s="52"/>
      <c r="D78" s="53" t="s">
        <v>0</v>
      </c>
      <c r="E78" s="53" t="s">
        <v>1</v>
      </c>
      <c r="F78" s="53" t="s">
        <v>2</v>
      </c>
      <c r="G78" s="53" t="s">
        <v>67</v>
      </c>
      <c r="H78" s="76" t="s">
        <v>0</v>
      </c>
      <c r="I78" s="55" t="s">
        <v>1</v>
      </c>
      <c r="J78" s="55" t="s">
        <v>2</v>
      </c>
      <c r="K78" s="55" t="s">
        <v>67</v>
      </c>
      <c r="N78" s="74" t="s">
        <v>148</v>
      </c>
      <c r="O78" s="75"/>
      <c r="P78" s="75"/>
      <c r="Q78" s="75"/>
      <c r="R78" s="75"/>
      <c r="S78" s="75"/>
      <c r="T78" s="75"/>
      <c r="U78" s="75"/>
      <c r="V78" s="75"/>
      <c r="W78" s="75"/>
      <c r="AF78" s="111"/>
      <c r="AG78" s="111"/>
    </row>
    <row r="79" spans="1:138" x14ac:dyDescent="0.2">
      <c r="A79" s="147"/>
      <c r="B79" s="54" t="s">
        <v>145</v>
      </c>
      <c r="C79" s="54"/>
      <c r="D79" s="53"/>
      <c r="E79" s="53"/>
      <c r="F79" s="53">
        <v>2440</v>
      </c>
      <c r="G79" s="53">
        <f>D79*F79</f>
        <v>0</v>
      </c>
      <c r="H79" s="76"/>
      <c r="I79" s="55"/>
      <c r="J79" s="55">
        <v>1665</v>
      </c>
      <c r="K79" s="55">
        <f>H79*J79</f>
        <v>0</v>
      </c>
      <c r="N79" s="75"/>
      <c r="O79" s="75"/>
      <c r="P79" s="75"/>
      <c r="Q79" s="75"/>
      <c r="R79" s="75"/>
      <c r="S79" s="75"/>
      <c r="T79" s="75"/>
      <c r="U79" s="75"/>
      <c r="V79" s="75"/>
      <c r="W79" s="75"/>
      <c r="AF79" s="111"/>
      <c r="AG79" s="111"/>
    </row>
    <row r="80" spans="1:138" x14ac:dyDescent="0.2">
      <c r="A80" s="147"/>
      <c r="B80" s="54"/>
      <c r="C80" s="54"/>
      <c r="D80" s="53"/>
      <c r="E80" s="53"/>
      <c r="F80" s="53">
        <v>2440</v>
      </c>
      <c r="G80" s="53">
        <f t="shared" ref="G80:G90" si="27">D80*F80</f>
        <v>0</v>
      </c>
      <c r="H80" s="76"/>
      <c r="I80" s="55"/>
      <c r="J80" s="55">
        <v>1665</v>
      </c>
      <c r="K80" s="55">
        <f t="shared" ref="K80:K90" si="28">H80*J80</f>
        <v>0</v>
      </c>
      <c r="AF80" s="111"/>
      <c r="AG80" s="111"/>
    </row>
    <row r="81" spans="1:33" ht="16" x14ac:dyDescent="0.2">
      <c r="A81" s="147"/>
      <c r="B81" s="56"/>
      <c r="C81" s="56"/>
      <c r="D81" s="53"/>
      <c r="E81" s="53"/>
      <c r="F81" s="53">
        <v>2440</v>
      </c>
      <c r="G81" s="53">
        <f t="shared" si="27"/>
        <v>0</v>
      </c>
      <c r="H81" s="76"/>
      <c r="I81" s="55"/>
      <c r="J81" s="55">
        <v>1665</v>
      </c>
      <c r="K81" s="55">
        <f t="shared" si="28"/>
        <v>0</v>
      </c>
      <c r="O81" s="47"/>
      <c r="AF81" s="111"/>
      <c r="AG81" s="111"/>
    </row>
    <row r="82" spans="1:33" x14ac:dyDescent="0.2">
      <c r="A82" s="147"/>
      <c r="B82" s="56"/>
      <c r="C82" s="56"/>
      <c r="D82" s="53"/>
      <c r="E82" s="53"/>
      <c r="F82" s="53">
        <v>2440</v>
      </c>
      <c r="G82" s="53">
        <f t="shared" si="27"/>
        <v>0</v>
      </c>
      <c r="H82" s="76"/>
      <c r="I82" s="55"/>
      <c r="J82" s="55">
        <v>1665</v>
      </c>
      <c r="K82" s="55">
        <f t="shared" si="28"/>
        <v>0</v>
      </c>
      <c r="AF82" s="111"/>
      <c r="AG82" s="111"/>
    </row>
    <row r="83" spans="1:33" x14ac:dyDescent="0.2">
      <c r="A83" s="147"/>
      <c r="B83" s="56"/>
      <c r="C83" s="56"/>
      <c r="D83" s="53"/>
      <c r="E83" s="53"/>
      <c r="F83" s="53">
        <v>2440</v>
      </c>
      <c r="G83" s="53">
        <f t="shared" si="27"/>
        <v>0</v>
      </c>
      <c r="H83" s="76"/>
      <c r="I83" s="55"/>
      <c r="J83" s="55">
        <v>1665</v>
      </c>
      <c r="K83" s="55">
        <f t="shared" si="28"/>
        <v>0</v>
      </c>
      <c r="AF83" s="111"/>
      <c r="AG83" s="111"/>
    </row>
    <row r="84" spans="1:33" x14ac:dyDescent="0.2">
      <c r="A84" s="147"/>
      <c r="B84" s="56"/>
      <c r="C84" s="56"/>
      <c r="D84" s="53"/>
      <c r="E84" s="53"/>
      <c r="F84" s="53">
        <v>2440</v>
      </c>
      <c r="G84" s="53">
        <f t="shared" si="27"/>
        <v>0</v>
      </c>
      <c r="H84" s="76"/>
      <c r="I84" s="55"/>
      <c r="J84" s="55">
        <v>1665</v>
      </c>
      <c r="K84" s="55">
        <f t="shared" si="28"/>
        <v>0</v>
      </c>
      <c r="AF84" s="111"/>
      <c r="AG84" s="111"/>
    </row>
    <row r="85" spans="1:33" x14ac:dyDescent="0.2">
      <c r="A85" s="147"/>
      <c r="B85" s="56"/>
      <c r="C85" s="56"/>
      <c r="D85" s="53"/>
      <c r="E85" s="53"/>
      <c r="F85" s="53">
        <v>2440</v>
      </c>
      <c r="G85" s="53">
        <f t="shared" si="27"/>
        <v>0</v>
      </c>
      <c r="H85" s="76"/>
      <c r="I85" s="55"/>
      <c r="J85" s="55">
        <v>1665</v>
      </c>
      <c r="K85" s="55">
        <f t="shared" si="28"/>
        <v>0</v>
      </c>
      <c r="AF85" s="111"/>
      <c r="AG85" s="111"/>
    </row>
    <row r="86" spans="1:33" x14ac:dyDescent="0.2">
      <c r="A86" s="147"/>
      <c r="B86" s="56"/>
      <c r="C86" s="56"/>
      <c r="D86" s="53"/>
      <c r="E86" s="53"/>
      <c r="F86" s="53">
        <v>2440</v>
      </c>
      <c r="G86" s="53">
        <f t="shared" si="27"/>
        <v>0</v>
      </c>
      <c r="H86" s="76"/>
      <c r="I86" s="55"/>
      <c r="J86" s="55">
        <v>1665</v>
      </c>
      <c r="K86" s="55">
        <f t="shared" si="28"/>
        <v>0</v>
      </c>
      <c r="AF86" s="111"/>
      <c r="AG86" s="111"/>
    </row>
    <row r="87" spans="1:33" x14ac:dyDescent="0.2">
      <c r="A87" s="147"/>
      <c r="B87" s="56"/>
      <c r="C87" s="56"/>
      <c r="D87" s="53"/>
      <c r="E87" s="53"/>
      <c r="F87" s="53">
        <v>2440</v>
      </c>
      <c r="G87" s="53">
        <f t="shared" si="27"/>
        <v>0</v>
      </c>
      <c r="H87" s="76"/>
      <c r="I87" s="55"/>
      <c r="J87" s="55">
        <v>1665</v>
      </c>
      <c r="K87" s="55">
        <f t="shared" si="28"/>
        <v>0</v>
      </c>
      <c r="AF87" s="111"/>
      <c r="AG87" s="111"/>
    </row>
    <row r="88" spans="1:33" x14ac:dyDescent="0.2">
      <c r="A88" s="147"/>
      <c r="B88" s="56"/>
      <c r="C88" s="56"/>
      <c r="D88" s="53"/>
      <c r="E88" s="53"/>
      <c r="F88" s="53">
        <v>2440</v>
      </c>
      <c r="G88" s="53">
        <f t="shared" si="27"/>
        <v>0</v>
      </c>
      <c r="H88" s="76"/>
      <c r="I88" s="55"/>
      <c r="J88" s="55">
        <v>1665</v>
      </c>
      <c r="K88" s="55">
        <f t="shared" si="28"/>
        <v>0</v>
      </c>
      <c r="AF88" s="111"/>
      <c r="AG88" s="111"/>
    </row>
    <row r="89" spans="1:33" x14ac:dyDescent="0.2">
      <c r="A89" s="147"/>
      <c r="B89" s="56"/>
      <c r="C89" s="56"/>
      <c r="D89" s="53"/>
      <c r="E89" s="53"/>
      <c r="F89" s="53">
        <v>2440</v>
      </c>
      <c r="G89" s="53">
        <f t="shared" si="27"/>
        <v>0</v>
      </c>
      <c r="H89" s="76"/>
      <c r="I89" s="55"/>
      <c r="J89" s="55">
        <v>1665</v>
      </c>
      <c r="K89" s="55">
        <f t="shared" si="28"/>
        <v>0</v>
      </c>
      <c r="AF89" s="111"/>
      <c r="AG89" s="111"/>
    </row>
    <row r="90" spans="1:33" x14ac:dyDescent="0.2">
      <c r="A90" s="147"/>
      <c r="B90" s="56"/>
      <c r="C90" s="56"/>
      <c r="D90" s="53"/>
      <c r="E90" s="53"/>
      <c r="F90" s="53">
        <v>2440</v>
      </c>
      <c r="G90" s="53">
        <f t="shared" si="27"/>
        <v>0</v>
      </c>
      <c r="H90" s="76"/>
      <c r="I90" s="55"/>
      <c r="J90" s="55">
        <v>1665</v>
      </c>
      <c r="K90" s="55">
        <f t="shared" si="28"/>
        <v>0</v>
      </c>
      <c r="AF90" s="111"/>
      <c r="AG90" s="111"/>
    </row>
    <row r="91" spans="1:33" x14ac:dyDescent="0.2">
      <c r="A91" s="147"/>
      <c r="B91" s="57" t="s">
        <v>146</v>
      </c>
      <c r="C91" s="57"/>
      <c r="D91" s="58"/>
      <c r="E91" s="58"/>
      <c r="F91" s="58">
        <v>2440</v>
      </c>
      <c r="G91" s="58">
        <f>D91*F91</f>
        <v>0</v>
      </c>
      <c r="H91" s="77"/>
      <c r="I91" s="58"/>
      <c r="J91" s="58">
        <v>1665</v>
      </c>
      <c r="K91" s="58">
        <f>H91*J91</f>
        <v>0</v>
      </c>
      <c r="AF91" s="111"/>
      <c r="AG91" s="111"/>
    </row>
    <row r="92" spans="1:33" x14ac:dyDescent="0.2">
      <c r="A92" s="147"/>
      <c r="B92" s="57"/>
      <c r="C92" s="57"/>
      <c r="D92" s="58"/>
      <c r="E92" s="58"/>
      <c r="F92" s="58">
        <v>2440</v>
      </c>
      <c r="G92" s="58">
        <f t="shared" ref="G92:G95" si="29">D92*F92</f>
        <v>0</v>
      </c>
      <c r="H92" s="77"/>
      <c r="I92" s="58"/>
      <c r="J92" s="58">
        <v>1665</v>
      </c>
      <c r="K92" s="58">
        <f t="shared" ref="K92:K95" si="30">H92*J92</f>
        <v>0</v>
      </c>
      <c r="AF92" s="111"/>
      <c r="AG92" s="111"/>
    </row>
    <row r="93" spans="1:33" x14ac:dyDescent="0.2">
      <c r="A93" s="147"/>
      <c r="B93" s="57"/>
      <c r="C93" s="57"/>
      <c r="D93" s="58"/>
      <c r="E93" s="58"/>
      <c r="F93" s="58">
        <v>2440</v>
      </c>
      <c r="G93" s="58">
        <f t="shared" si="29"/>
        <v>0</v>
      </c>
      <c r="H93" s="77"/>
      <c r="I93" s="58"/>
      <c r="J93" s="58">
        <v>1665</v>
      </c>
      <c r="K93" s="58">
        <f t="shared" si="30"/>
        <v>0</v>
      </c>
      <c r="AF93" s="111"/>
      <c r="AG93" s="111"/>
    </row>
    <row r="94" spans="1:33" x14ac:dyDescent="0.2">
      <c r="A94" s="147"/>
      <c r="B94" s="57"/>
      <c r="C94" s="57"/>
      <c r="D94" s="58"/>
      <c r="E94" s="58"/>
      <c r="F94" s="58">
        <v>2440</v>
      </c>
      <c r="G94" s="58">
        <f t="shared" si="29"/>
        <v>0</v>
      </c>
      <c r="H94" s="77"/>
      <c r="I94" s="58"/>
      <c r="J94" s="58">
        <v>1665</v>
      </c>
      <c r="K94" s="58">
        <f t="shared" si="30"/>
        <v>0</v>
      </c>
      <c r="AF94" s="111"/>
      <c r="AG94" s="111"/>
    </row>
    <row r="95" spans="1:33" x14ac:dyDescent="0.2">
      <c r="A95" s="147"/>
      <c r="B95" s="57"/>
      <c r="C95" s="57"/>
      <c r="D95" s="58"/>
      <c r="E95" s="58"/>
      <c r="F95" s="58">
        <v>2440</v>
      </c>
      <c r="G95" s="58">
        <f t="shared" si="29"/>
        <v>0</v>
      </c>
      <c r="H95" s="77"/>
      <c r="I95" s="58"/>
      <c r="J95" s="58">
        <v>1665</v>
      </c>
      <c r="K95" s="58">
        <f t="shared" si="30"/>
        <v>0</v>
      </c>
      <c r="AF95" s="111"/>
      <c r="AG95" s="111"/>
    </row>
    <row r="96" spans="1:33" x14ac:dyDescent="0.2">
      <c r="A96" s="147"/>
      <c r="B96" s="59"/>
      <c r="C96" s="59"/>
      <c r="D96" s="60">
        <f>SUM(D79:D95)</f>
        <v>0</v>
      </c>
      <c r="E96" s="60"/>
      <c r="F96" s="60"/>
      <c r="G96" s="60">
        <f>SUM(G79:G95)</f>
        <v>0</v>
      </c>
      <c r="H96" s="60">
        <f>SUM(H79:H95)</f>
        <v>0</v>
      </c>
      <c r="I96" s="60"/>
      <c r="J96" s="62"/>
      <c r="K96" s="60">
        <f>SUM(K79:K95)</f>
        <v>0</v>
      </c>
      <c r="AF96" s="111">
        <f>D96+H96</f>
        <v>0</v>
      </c>
      <c r="AG96" s="111">
        <f>G96+K96</f>
        <v>0</v>
      </c>
    </row>
    <row r="97" spans="1:33" x14ac:dyDescent="0.2">
      <c r="AF97" s="111"/>
      <c r="AG97" s="111"/>
    </row>
    <row r="98" spans="1:33" x14ac:dyDescent="0.2">
      <c r="AF98" s="111"/>
      <c r="AG98" s="111"/>
    </row>
    <row r="99" spans="1:33" ht="15" customHeight="1" x14ac:dyDescent="0.2">
      <c r="A99" s="147" t="s">
        <v>129</v>
      </c>
      <c r="B99" s="50" t="s">
        <v>144</v>
      </c>
      <c r="C99" s="85"/>
      <c r="D99" s="134" t="s">
        <v>4</v>
      </c>
      <c r="E99" s="135"/>
      <c r="F99" s="135"/>
      <c r="G99" s="136"/>
      <c r="AF99" s="111"/>
      <c r="AG99" s="111"/>
    </row>
    <row r="100" spans="1:33" ht="15" customHeight="1" x14ac:dyDescent="0.2">
      <c r="A100" s="147"/>
      <c r="B100" s="78"/>
      <c r="C100" s="78"/>
      <c r="D100" s="137" t="s">
        <v>126</v>
      </c>
      <c r="E100" s="137"/>
      <c r="F100" s="137"/>
      <c r="G100" s="137"/>
      <c r="AF100" s="111"/>
      <c r="AG100" s="111"/>
    </row>
    <row r="101" spans="1:33" ht="15" customHeight="1" x14ac:dyDescent="0.2">
      <c r="A101" s="147"/>
      <c r="B101" s="78"/>
      <c r="C101" s="78"/>
      <c r="D101" s="129" t="s">
        <v>128</v>
      </c>
      <c r="E101" s="129"/>
      <c r="F101" s="129"/>
      <c r="G101" s="129"/>
      <c r="AF101" s="111"/>
      <c r="AG101" s="111"/>
    </row>
    <row r="102" spans="1:33" x14ac:dyDescent="0.2">
      <c r="A102" s="147"/>
      <c r="B102" s="78"/>
      <c r="C102" s="78"/>
      <c r="D102" s="55" t="s">
        <v>0</v>
      </c>
      <c r="E102" s="55" t="s">
        <v>1</v>
      </c>
      <c r="F102" s="55" t="s">
        <v>2</v>
      </c>
      <c r="G102" s="55" t="s">
        <v>67</v>
      </c>
      <c r="N102"/>
      <c r="AF102" s="111"/>
      <c r="AG102" s="111"/>
    </row>
    <row r="103" spans="1:33" x14ac:dyDescent="0.2">
      <c r="A103" s="147"/>
      <c r="B103" s="54" t="s">
        <v>145</v>
      </c>
      <c r="C103" s="86"/>
      <c r="D103" s="76"/>
      <c r="E103" s="55"/>
      <c r="F103" s="55">
        <v>1290</v>
      </c>
      <c r="G103" s="55">
        <f>D103*F103</f>
        <v>0</v>
      </c>
      <c r="AF103" s="111"/>
      <c r="AG103" s="111"/>
    </row>
    <row r="104" spans="1:33" ht="16" x14ac:dyDescent="0.2">
      <c r="A104" s="147"/>
      <c r="B104" s="54"/>
      <c r="C104" s="86"/>
      <c r="D104" s="76"/>
      <c r="E104" s="55"/>
      <c r="F104" s="55">
        <v>1290</v>
      </c>
      <c r="G104" s="55">
        <f t="shared" ref="G104:G114" si="31">D104*F104</f>
        <v>0</v>
      </c>
      <c r="N104" s="61"/>
      <c r="AF104" s="111"/>
      <c r="AG104" s="111"/>
    </row>
    <row r="105" spans="1:33" x14ac:dyDescent="0.2">
      <c r="A105" s="147"/>
      <c r="B105" s="56"/>
      <c r="C105" s="87"/>
      <c r="D105" s="76"/>
      <c r="E105" s="55"/>
      <c r="F105" s="55">
        <v>1290</v>
      </c>
      <c r="G105" s="55">
        <f t="shared" si="31"/>
        <v>0</v>
      </c>
      <c r="AF105" s="111"/>
      <c r="AG105" s="111"/>
    </row>
    <row r="106" spans="1:33" x14ac:dyDescent="0.2">
      <c r="A106" s="147"/>
      <c r="B106" s="56"/>
      <c r="C106" s="87"/>
      <c r="D106" s="76"/>
      <c r="E106" s="55"/>
      <c r="F106" s="55">
        <v>1290</v>
      </c>
      <c r="G106" s="55">
        <f t="shared" si="31"/>
        <v>0</v>
      </c>
      <c r="AF106" s="111"/>
      <c r="AG106" s="111"/>
    </row>
    <row r="107" spans="1:33" x14ac:dyDescent="0.2">
      <c r="A107" s="147"/>
      <c r="B107" s="56"/>
      <c r="C107" s="87"/>
      <c r="D107" s="76"/>
      <c r="E107" s="55"/>
      <c r="F107" s="55">
        <v>1290</v>
      </c>
      <c r="G107" s="55">
        <f t="shared" si="31"/>
        <v>0</v>
      </c>
      <c r="AF107" s="111"/>
      <c r="AG107" s="111"/>
    </row>
    <row r="108" spans="1:33" x14ac:dyDescent="0.2">
      <c r="A108" s="147"/>
      <c r="B108" s="56"/>
      <c r="C108" s="87"/>
      <c r="D108" s="76"/>
      <c r="E108" s="55"/>
      <c r="F108" s="55">
        <v>1290</v>
      </c>
      <c r="G108" s="55">
        <f t="shared" si="31"/>
        <v>0</v>
      </c>
      <c r="AF108" s="111"/>
      <c r="AG108" s="111"/>
    </row>
    <row r="109" spans="1:33" x14ac:dyDescent="0.2">
      <c r="A109" s="147"/>
      <c r="B109" s="56"/>
      <c r="C109" s="87"/>
      <c r="D109" s="76"/>
      <c r="E109" s="55"/>
      <c r="F109" s="55">
        <v>1290</v>
      </c>
      <c r="G109" s="55">
        <f t="shared" si="31"/>
        <v>0</v>
      </c>
      <c r="AF109" s="111"/>
      <c r="AG109" s="111"/>
    </row>
    <row r="110" spans="1:33" x14ac:dyDescent="0.2">
      <c r="A110" s="147"/>
      <c r="B110" s="56"/>
      <c r="C110" s="87"/>
      <c r="D110" s="76"/>
      <c r="E110" s="55"/>
      <c r="F110" s="55">
        <v>1290</v>
      </c>
      <c r="G110" s="55">
        <f t="shared" si="31"/>
        <v>0</v>
      </c>
      <c r="AF110" s="111"/>
      <c r="AG110" s="111"/>
    </row>
    <row r="111" spans="1:33" x14ac:dyDescent="0.2">
      <c r="A111" s="147"/>
      <c r="B111" s="56"/>
      <c r="C111" s="87"/>
      <c r="D111" s="76"/>
      <c r="E111" s="55"/>
      <c r="F111" s="55">
        <v>1290</v>
      </c>
      <c r="G111" s="55">
        <f t="shared" si="31"/>
        <v>0</v>
      </c>
      <c r="AF111" s="111"/>
      <c r="AG111" s="111"/>
    </row>
    <row r="112" spans="1:33" x14ac:dyDescent="0.2">
      <c r="A112" s="147"/>
      <c r="B112" s="56"/>
      <c r="C112" s="87"/>
      <c r="D112" s="76"/>
      <c r="E112" s="55"/>
      <c r="F112" s="55">
        <v>1290</v>
      </c>
      <c r="G112" s="55">
        <f t="shared" si="31"/>
        <v>0</v>
      </c>
      <c r="AF112" s="111"/>
      <c r="AG112" s="111"/>
    </row>
    <row r="113" spans="1:138" x14ac:dyDescent="0.2">
      <c r="A113" s="147"/>
      <c r="B113" s="56"/>
      <c r="C113" s="87"/>
      <c r="D113" s="76"/>
      <c r="E113" s="55"/>
      <c r="F113" s="55">
        <v>1290</v>
      </c>
      <c r="G113" s="55">
        <f t="shared" si="31"/>
        <v>0</v>
      </c>
      <c r="AF113" s="111"/>
      <c r="AG113" s="111"/>
    </row>
    <row r="114" spans="1:138" x14ac:dyDescent="0.2">
      <c r="A114" s="147"/>
      <c r="B114" s="56"/>
      <c r="C114" s="87"/>
      <c r="D114" s="76"/>
      <c r="E114" s="55"/>
      <c r="F114" s="55">
        <v>1290</v>
      </c>
      <c r="G114" s="55">
        <f t="shared" si="31"/>
        <v>0</v>
      </c>
      <c r="AF114" s="111"/>
      <c r="AG114" s="111"/>
    </row>
    <row r="115" spans="1:138" x14ac:dyDescent="0.2">
      <c r="A115" s="147"/>
      <c r="B115" s="57" t="s">
        <v>146</v>
      </c>
      <c r="C115" s="88"/>
      <c r="D115" s="77"/>
      <c r="E115" s="58"/>
      <c r="F115" s="58">
        <v>1290</v>
      </c>
      <c r="G115" s="58">
        <f>D115*F115</f>
        <v>0</v>
      </c>
      <c r="AF115" s="111"/>
      <c r="AG115" s="111"/>
    </row>
    <row r="116" spans="1:138" x14ac:dyDescent="0.2">
      <c r="A116" s="147"/>
      <c r="B116" s="57"/>
      <c r="C116" s="88"/>
      <c r="D116" s="77"/>
      <c r="E116" s="58"/>
      <c r="F116" s="58">
        <v>1290</v>
      </c>
      <c r="G116" s="58">
        <f t="shared" ref="G116:G119" si="32">D116*F116</f>
        <v>0</v>
      </c>
      <c r="AF116" s="111"/>
      <c r="AG116" s="111"/>
    </row>
    <row r="117" spans="1:138" x14ac:dyDescent="0.2">
      <c r="A117" s="147"/>
      <c r="B117" s="57"/>
      <c r="C117" s="88"/>
      <c r="D117" s="77"/>
      <c r="E117" s="58"/>
      <c r="F117" s="58">
        <v>1290</v>
      </c>
      <c r="G117" s="58">
        <f t="shared" si="32"/>
        <v>0</v>
      </c>
      <c r="AF117" s="111"/>
      <c r="AG117" s="111"/>
    </row>
    <row r="118" spans="1:138" x14ac:dyDescent="0.2">
      <c r="A118" s="147"/>
      <c r="B118" s="57"/>
      <c r="C118" s="88"/>
      <c r="D118" s="77"/>
      <c r="E118" s="58"/>
      <c r="F118" s="58">
        <v>1290</v>
      </c>
      <c r="G118" s="58">
        <f t="shared" si="32"/>
        <v>0</v>
      </c>
      <c r="AF118" s="111"/>
      <c r="AG118" s="111"/>
    </row>
    <row r="119" spans="1:138" x14ac:dyDescent="0.2">
      <c r="A119" s="147"/>
      <c r="B119" s="57"/>
      <c r="C119" s="88"/>
      <c r="D119" s="77"/>
      <c r="E119" s="58"/>
      <c r="F119" s="58">
        <v>1290</v>
      </c>
      <c r="G119" s="58">
        <f t="shared" si="32"/>
        <v>0</v>
      </c>
      <c r="AF119" s="111"/>
      <c r="AG119" s="111"/>
    </row>
    <row r="120" spans="1:138" ht="16" x14ac:dyDescent="0.2">
      <c r="A120" s="147"/>
      <c r="B120" s="59"/>
      <c r="C120" s="59"/>
      <c r="D120" s="60">
        <f>SUM(D103:D119)</f>
        <v>0</v>
      </c>
      <c r="E120" s="60"/>
      <c r="F120" s="62"/>
      <c r="G120" s="60">
        <f>SUM(G103:G119)</f>
        <v>0</v>
      </c>
      <c r="M120"/>
      <c r="Q120" s="47"/>
      <c r="V120"/>
      <c r="Y120" s="47"/>
      <c r="AF120" s="111">
        <f>D120</f>
        <v>0</v>
      </c>
      <c r="AG120" s="111">
        <f>G120</f>
        <v>0</v>
      </c>
    </row>
    <row r="121" spans="1:138" s="48" customFormat="1" ht="16" x14ac:dyDescent="0.2">
      <c r="A121" s="92"/>
      <c r="B121" s="93"/>
      <c r="C121" s="93"/>
      <c r="D121" s="94"/>
      <c r="E121" s="94"/>
      <c r="F121" s="33"/>
      <c r="G121" s="94"/>
      <c r="H121" s="33"/>
      <c r="I121" s="33"/>
      <c r="J121" s="33"/>
      <c r="K121" s="33"/>
      <c r="L121" s="33"/>
      <c r="N121" s="33"/>
      <c r="O121" s="33"/>
      <c r="P121" s="33"/>
      <c r="Q121" s="67"/>
      <c r="R121" s="33"/>
      <c r="S121" s="33"/>
      <c r="T121" s="33"/>
      <c r="U121" s="33"/>
      <c r="W121" s="33"/>
      <c r="X121" s="33"/>
      <c r="Y121" s="67"/>
      <c r="Z121" s="33"/>
      <c r="AA121" s="33"/>
      <c r="AB121" s="33"/>
      <c r="AC121" s="33"/>
      <c r="AF121" s="111"/>
      <c r="AG121" s="111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95"/>
    </row>
    <row r="122" spans="1:138" s="48" customFormat="1" ht="15" customHeight="1" x14ac:dyDescent="0.2">
      <c r="A122" s="92"/>
      <c r="B122" s="93"/>
      <c r="C122" s="93"/>
      <c r="L122" s="33"/>
      <c r="N122" s="33"/>
      <c r="O122" s="33"/>
      <c r="P122" s="33"/>
      <c r="Q122" s="67"/>
      <c r="R122" s="33"/>
      <c r="S122" s="33"/>
      <c r="T122" s="33"/>
      <c r="U122" s="33"/>
      <c r="W122" s="33"/>
      <c r="X122" s="33"/>
      <c r="Y122" s="67"/>
      <c r="Z122" s="33"/>
      <c r="AA122" s="33"/>
      <c r="AB122" s="33"/>
      <c r="AC122" s="33"/>
      <c r="AF122" s="111"/>
      <c r="AG122" s="111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95"/>
    </row>
    <row r="123" spans="1:138" ht="33" customHeight="1" x14ac:dyDescent="0.2">
      <c r="D123" s="138" t="s">
        <v>164</v>
      </c>
      <c r="E123" s="138"/>
      <c r="F123" s="138"/>
      <c r="G123" s="138"/>
      <c r="H123" s="138" t="s">
        <v>157</v>
      </c>
      <c r="I123" s="138"/>
      <c r="J123" s="138"/>
      <c r="K123" s="138"/>
      <c r="L123" s="33"/>
      <c r="P123" s="104"/>
      <c r="Q123" s="33"/>
      <c r="R123" s="33"/>
      <c r="S123" s="33"/>
      <c r="T123" s="33"/>
      <c r="U123" s="33"/>
      <c r="V123" s="33"/>
      <c r="W123" s="33"/>
      <c r="X123" s="119"/>
      <c r="Y123" s="119"/>
      <c r="Z123" s="119"/>
      <c r="AA123" s="119"/>
      <c r="AF123" s="111"/>
      <c r="AG123" s="111"/>
    </row>
    <row r="124" spans="1:138" x14ac:dyDescent="0.2">
      <c r="D124" s="135"/>
      <c r="E124" s="135"/>
      <c r="F124" s="135"/>
      <c r="G124" s="135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F124" s="111"/>
      <c r="AG124" s="111"/>
    </row>
    <row r="125" spans="1:138" ht="36.75" customHeight="1" x14ac:dyDescent="0.2">
      <c r="A125" s="147" t="s">
        <v>134</v>
      </c>
      <c r="B125" s="50" t="s">
        <v>144</v>
      </c>
      <c r="C125" s="50"/>
      <c r="D125" s="122" t="s">
        <v>131</v>
      </c>
      <c r="E125" s="122"/>
      <c r="F125" s="122"/>
      <c r="G125" s="122"/>
      <c r="H125" s="120" t="s">
        <v>160</v>
      </c>
      <c r="I125" s="120"/>
      <c r="J125" s="120"/>
      <c r="K125" s="120"/>
      <c r="L125" s="122" t="s">
        <v>5</v>
      </c>
      <c r="M125" s="122"/>
      <c r="N125" s="122"/>
      <c r="O125" s="122"/>
      <c r="P125" s="121" t="s">
        <v>137</v>
      </c>
      <c r="Q125" s="121"/>
      <c r="R125" s="121"/>
      <c r="S125" s="121"/>
      <c r="T125" s="123" t="s">
        <v>6</v>
      </c>
      <c r="U125" s="123"/>
      <c r="V125" s="123"/>
      <c r="W125" s="123"/>
      <c r="X125" s="120" t="s">
        <v>7</v>
      </c>
      <c r="Y125" s="120"/>
      <c r="Z125" s="120"/>
      <c r="AA125" s="120"/>
      <c r="AB125" s="122" t="s">
        <v>26</v>
      </c>
      <c r="AC125" s="122"/>
      <c r="AD125" s="122"/>
      <c r="AE125" s="122"/>
      <c r="AF125" s="111"/>
      <c r="AG125" s="111"/>
    </row>
    <row r="126" spans="1:138" ht="15" customHeight="1" x14ac:dyDescent="0.2">
      <c r="A126" s="147"/>
      <c r="B126" s="78"/>
      <c r="C126" s="78"/>
      <c r="D126" s="122" t="s">
        <v>130</v>
      </c>
      <c r="E126" s="122"/>
      <c r="F126" s="122"/>
      <c r="G126" s="122"/>
      <c r="H126" s="120" t="s">
        <v>161</v>
      </c>
      <c r="I126" s="120"/>
      <c r="J126" s="120"/>
      <c r="K126" s="120"/>
      <c r="L126" s="129" t="s">
        <v>132</v>
      </c>
      <c r="M126" s="129"/>
      <c r="N126" s="129"/>
      <c r="O126" s="129"/>
      <c r="P126" s="121" t="s">
        <v>133</v>
      </c>
      <c r="Q126" s="121"/>
      <c r="R126" s="121"/>
      <c r="S126" s="121"/>
      <c r="T126" s="123" t="s">
        <v>135</v>
      </c>
      <c r="U126" s="123"/>
      <c r="V126" s="123"/>
      <c r="W126" s="123"/>
      <c r="X126" s="120" t="s">
        <v>136</v>
      </c>
      <c r="Y126" s="120"/>
      <c r="Z126" s="120"/>
      <c r="AA126" s="120"/>
      <c r="AB126" s="122"/>
      <c r="AC126" s="122"/>
      <c r="AD126" s="122"/>
      <c r="AE126" s="122"/>
      <c r="AF126" s="111"/>
      <c r="AG126" s="111"/>
    </row>
    <row r="127" spans="1:138" x14ac:dyDescent="0.2">
      <c r="A127" s="147"/>
      <c r="B127" s="78"/>
      <c r="C127" s="78"/>
      <c r="D127" s="122"/>
      <c r="E127" s="122"/>
      <c r="F127" s="122"/>
      <c r="G127" s="122"/>
      <c r="H127" s="121" t="s">
        <v>162</v>
      </c>
      <c r="I127" s="121"/>
      <c r="J127" s="121"/>
      <c r="K127" s="121"/>
      <c r="L127" s="122" t="s">
        <v>163</v>
      </c>
      <c r="M127" s="122"/>
      <c r="N127" s="122"/>
      <c r="O127" s="122"/>
      <c r="P127" s="121" t="s">
        <v>163</v>
      </c>
      <c r="Q127" s="121"/>
      <c r="R127" s="121"/>
      <c r="S127" s="121"/>
      <c r="T127" s="122" t="s">
        <v>154</v>
      </c>
      <c r="U127" s="122"/>
      <c r="V127" s="122"/>
      <c r="W127" s="122"/>
      <c r="X127" s="121" t="s">
        <v>154</v>
      </c>
      <c r="Y127" s="121"/>
      <c r="Z127" s="121"/>
      <c r="AA127" s="121"/>
      <c r="AB127" s="122" t="s">
        <v>163</v>
      </c>
      <c r="AC127" s="122"/>
      <c r="AD127" s="122"/>
      <c r="AE127" s="122"/>
      <c r="AF127" s="111"/>
      <c r="AG127" s="111"/>
    </row>
    <row r="128" spans="1:138" x14ac:dyDescent="0.2">
      <c r="A128" s="147"/>
      <c r="B128" s="78"/>
      <c r="C128" s="78"/>
      <c r="D128" s="55" t="s">
        <v>0</v>
      </c>
      <c r="E128" s="55" t="s">
        <v>1</v>
      </c>
      <c r="F128" s="55" t="s">
        <v>2</v>
      </c>
      <c r="G128" s="55" t="s">
        <v>67</v>
      </c>
      <c r="H128" s="53" t="s">
        <v>0</v>
      </c>
      <c r="I128" s="53" t="s">
        <v>1</v>
      </c>
      <c r="J128" s="53" t="s">
        <v>2</v>
      </c>
      <c r="K128" s="53" t="s">
        <v>67</v>
      </c>
      <c r="L128" s="55" t="s">
        <v>0</v>
      </c>
      <c r="M128" s="55" t="s">
        <v>1</v>
      </c>
      <c r="N128" s="55" t="s">
        <v>2</v>
      </c>
      <c r="O128" s="55" t="s">
        <v>67</v>
      </c>
      <c r="P128" s="53" t="s">
        <v>0</v>
      </c>
      <c r="Q128" s="53" t="s">
        <v>1</v>
      </c>
      <c r="R128" s="53" t="s">
        <v>2</v>
      </c>
      <c r="S128" s="53" t="s">
        <v>67</v>
      </c>
      <c r="T128" s="55" t="s">
        <v>0</v>
      </c>
      <c r="U128" s="55" t="s">
        <v>1</v>
      </c>
      <c r="V128" s="55" t="s">
        <v>2</v>
      </c>
      <c r="W128" s="55" t="s">
        <v>67</v>
      </c>
      <c r="X128" s="53" t="s">
        <v>0</v>
      </c>
      <c r="Y128" s="53" t="s">
        <v>1</v>
      </c>
      <c r="Z128" s="53" t="s">
        <v>2</v>
      </c>
      <c r="AA128" s="53" t="s">
        <v>67</v>
      </c>
      <c r="AB128" s="55" t="s">
        <v>0</v>
      </c>
      <c r="AC128" s="55" t="s">
        <v>1</v>
      </c>
      <c r="AD128" s="55" t="s">
        <v>2</v>
      </c>
      <c r="AE128" s="55" t="s">
        <v>67</v>
      </c>
      <c r="AF128" s="111"/>
      <c r="AG128" s="111"/>
    </row>
    <row r="129" spans="1:33" x14ac:dyDescent="0.2">
      <c r="A129" s="147"/>
      <c r="B129" s="54" t="s">
        <v>145</v>
      </c>
      <c r="C129" s="54"/>
      <c r="D129" s="55"/>
      <c r="E129" s="55"/>
      <c r="F129" s="55">
        <v>390</v>
      </c>
      <c r="G129" s="55">
        <f>D129*F129</f>
        <v>0</v>
      </c>
      <c r="H129" s="53"/>
      <c r="I129" s="53"/>
      <c r="J129" s="53">
        <v>390</v>
      </c>
      <c r="K129" s="53">
        <f>H129*J129</f>
        <v>0</v>
      </c>
      <c r="L129" s="55"/>
      <c r="M129" s="55"/>
      <c r="N129" s="55">
        <v>490</v>
      </c>
      <c r="O129" s="55">
        <f>L129*N129</f>
        <v>0</v>
      </c>
      <c r="P129" s="53"/>
      <c r="Q129" s="53"/>
      <c r="R129" s="53">
        <v>440</v>
      </c>
      <c r="S129" s="53">
        <f>P129*R129</f>
        <v>0</v>
      </c>
      <c r="T129" s="55"/>
      <c r="U129" s="55"/>
      <c r="V129" s="55">
        <v>540</v>
      </c>
      <c r="W129" s="55">
        <f>T129*V129</f>
        <v>0</v>
      </c>
      <c r="X129" s="53"/>
      <c r="Y129" s="53"/>
      <c r="Z129" s="53">
        <v>490</v>
      </c>
      <c r="AA129" s="53">
        <f>X129*Z129</f>
        <v>0</v>
      </c>
      <c r="AB129" s="55"/>
      <c r="AC129" s="55"/>
      <c r="AD129" s="55">
        <v>80</v>
      </c>
      <c r="AE129" s="55">
        <f>AD129*AB129</f>
        <v>0</v>
      </c>
      <c r="AF129" s="111"/>
      <c r="AG129" s="111"/>
    </row>
    <row r="130" spans="1:33" x14ac:dyDescent="0.2">
      <c r="A130" s="147"/>
      <c r="B130" s="54"/>
      <c r="C130" s="54"/>
      <c r="D130" s="55"/>
      <c r="E130" s="55"/>
      <c r="F130" s="55">
        <v>390</v>
      </c>
      <c r="G130" s="55">
        <f t="shared" ref="G130:G140" si="33">D130*F130</f>
        <v>0</v>
      </c>
      <c r="H130" s="53"/>
      <c r="I130" s="53"/>
      <c r="J130" s="53">
        <v>390</v>
      </c>
      <c r="K130" s="53">
        <f t="shared" ref="K130:K140" si="34">H130*J130</f>
        <v>0</v>
      </c>
      <c r="L130" s="55"/>
      <c r="M130" s="55"/>
      <c r="N130" s="55">
        <v>490</v>
      </c>
      <c r="O130" s="55">
        <f t="shared" ref="O130:O140" si="35">L130*N130</f>
        <v>0</v>
      </c>
      <c r="P130" s="53"/>
      <c r="Q130" s="53"/>
      <c r="R130" s="53">
        <v>440</v>
      </c>
      <c r="S130" s="53">
        <f t="shared" ref="S130:S140" si="36">P130*R130</f>
        <v>0</v>
      </c>
      <c r="T130" s="55"/>
      <c r="U130" s="55"/>
      <c r="V130" s="55">
        <v>540</v>
      </c>
      <c r="W130" s="55">
        <f t="shared" ref="W130:W140" si="37">T130*V130</f>
        <v>0</v>
      </c>
      <c r="X130" s="53"/>
      <c r="Y130" s="53"/>
      <c r="Z130" s="53">
        <v>490</v>
      </c>
      <c r="AA130" s="53">
        <f t="shared" ref="AA130:AA140" si="38">X130*Z130</f>
        <v>0</v>
      </c>
      <c r="AB130" s="55"/>
      <c r="AC130" s="55"/>
      <c r="AD130" s="55">
        <v>80</v>
      </c>
      <c r="AE130" s="55">
        <f t="shared" ref="AE130:AE140" si="39">AD130*AB130</f>
        <v>0</v>
      </c>
      <c r="AF130" s="111"/>
      <c r="AG130" s="111"/>
    </row>
    <row r="131" spans="1:33" x14ac:dyDescent="0.2">
      <c r="A131" s="147"/>
      <c r="B131" s="56"/>
      <c r="C131" s="56"/>
      <c r="D131" s="55"/>
      <c r="E131" s="55"/>
      <c r="F131" s="55">
        <v>390</v>
      </c>
      <c r="G131" s="55">
        <f t="shared" si="33"/>
        <v>0</v>
      </c>
      <c r="H131" s="53"/>
      <c r="I131" s="53"/>
      <c r="J131" s="53">
        <v>390</v>
      </c>
      <c r="K131" s="53">
        <f t="shared" si="34"/>
        <v>0</v>
      </c>
      <c r="L131" s="55"/>
      <c r="M131" s="55"/>
      <c r="N131" s="55">
        <v>490</v>
      </c>
      <c r="O131" s="55">
        <f t="shared" si="35"/>
        <v>0</v>
      </c>
      <c r="P131" s="53"/>
      <c r="Q131" s="53"/>
      <c r="R131" s="53">
        <v>440</v>
      </c>
      <c r="S131" s="53">
        <f t="shared" si="36"/>
        <v>0</v>
      </c>
      <c r="T131" s="55"/>
      <c r="U131" s="55"/>
      <c r="V131" s="55">
        <v>540</v>
      </c>
      <c r="W131" s="55">
        <f t="shared" si="37"/>
        <v>0</v>
      </c>
      <c r="X131" s="53"/>
      <c r="Y131" s="53"/>
      <c r="Z131" s="53">
        <v>490</v>
      </c>
      <c r="AA131" s="53">
        <f t="shared" si="38"/>
        <v>0</v>
      </c>
      <c r="AB131" s="55"/>
      <c r="AC131" s="55"/>
      <c r="AD131" s="55">
        <v>80</v>
      </c>
      <c r="AE131" s="55">
        <f t="shared" si="39"/>
        <v>0</v>
      </c>
      <c r="AF131" s="111"/>
      <c r="AG131" s="111"/>
    </row>
    <row r="132" spans="1:33" x14ac:dyDescent="0.2">
      <c r="A132" s="147"/>
      <c r="B132" s="56"/>
      <c r="C132" s="56"/>
      <c r="D132" s="55"/>
      <c r="E132" s="55"/>
      <c r="F132" s="55">
        <v>390</v>
      </c>
      <c r="G132" s="55">
        <f t="shared" si="33"/>
        <v>0</v>
      </c>
      <c r="H132" s="53"/>
      <c r="I132" s="53"/>
      <c r="J132" s="53">
        <v>390</v>
      </c>
      <c r="K132" s="53">
        <f t="shared" si="34"/>
        <v>0</v>
      </c>
      <c r="L132" s="55"/>
      <c r="M132" s="55"/>
      <c r="N132" s="55">
        <v>490</v>
      </c>
      <c r="O132" s="55">
        <f t="shared" si="35"/>
        <v>0</v>
      </c>
      <c r="P132" s="53"/>
      <c r="Q132" s="53"/>
      <c r="R132" s="53">
        <v>440</v>
      </c>
      <c r="S132" s="53">
        <f t="shared" si="36"/>
        <v>0</v>
      </c>
      <c r="T132" s="55"/>
      <c r="U132" s="55"/>
      <c r="V132" s="55">
        <v>540</v>
      </c>
      <c r="W132" s="55">
        <f t="shared" si="37"/>
        <v>0</v>
      </c>
      <c r="X132" s="53"/>
      <c r="Y132" s="53"/>
      <c r="Z132" s="53">
        <v>490</v>
      </c>
      <c r="AA132" s="53">
        <f t="shared" si="38"/>
        <v>0</v>
      </c>
      <c r="AB132" s="55"/>
      <c r="AC132" s="55"/>
      <c r="AD132" s="55">
        <v>80</v>
      </c>
      <c r="AE132" s="55">
        <f t="shared" si="39"/>
        <v>0</v>
      </c>
      <c r="AF132" s="111"/>
      <c r="AG132" s="111"/>
    </row>
    <row r="133" spans="1:33" x14ac:dyDescent="0.2">
      <c r="A133" s="147"/>
      <c r="B133" s="56"/>
      <c r="C133" s="56"/>
      <c r="D133" s="55"/>
      <c r="E133" s="55"/>
      <c r="F133" s="55">
        <v>390</v>
      </c>
      <c r="G133" s="55">
        <f t="shared" si="33"/>
        <v>0</v>
      </c>
      <c r="H133" s="53"/>
      <c r="I133" s="53"/>
      <c r="J133" s="53">
        <v>390</v>
      </c>
      <c r="K133" s="53">
        <f t="shared" si="34"/>
        <v>0</v>
      </c>
      <c r="L133" s="55"/>
      <c r="M133" s="55"/>
      <c r="N133" s="55">
        <v>490</v>
      </c>
      <c r="O133" s="55">
        <f t="shared" si="35"/>
        <v>0</v>
      </c>
      <c r="P133" s="53"/>
      <c r="Q133" s="53"/>
      <c r="R133" s="53">
        <v>440</v>
      </c>
      <c r="S133" s="53">
        <f t="shared" si="36"/>
        <v>0</v>
      </c>
      <c r="T133" s="55"/>
      <c r="U133" s="55"/>
      <c r="V133" s="55">
        <v>540</v>
      </c>
      <c r="W133" s="55">
        <f t="shared" si="37"/>
        <v>0</v>
      </c>
      <c r="X133" s="53"/>
      <c r="Y133" s="53"/>
      <c r="Z133" s="53">
        <v>490</v>
      </c>
      <c r="AA133" s="53">
        <f t="shared" si="38"/>
        <v>0</v>
      </c>
      <c r="AB133" s="55"/>
      <c r="AC133" s="55"/>
      <c r="AD133" s="55">
        <v>80</v>
      </c>
      <c r="AE133" s="55">
        <f t="shared" si="39"/>
        <v>0</v>
      </c>
      <c r="AF133" s="111"/>
      <c r="AG133" s="111"/>
    </row>
    <row r="134" spans="1:33" x14ac:dyDescent="0.2">
      <c r="A134" s="147"/>
      <c r="B134" s="56"/>
      <c r="C134" s="56"/>
      <c r="D134" s="55"/>
      <c r="E134" s="55"/>
      <c r="F134" s="55">
        <v>390</v>
      </c>
      <c r="G134" s="55">
        <f t="shared" si="33"/>
        <v>0</v>
      </c>
      <c r="H134" s="53"/>
      <c r="I134" s="53"/>
      <c r="J134" s="53">
        <v>390</v>
      </c>
      <c r="K134" s="53">
        <f t="shared" si="34"/>
        <v>0</v>
      </c>
      <c r="L134" s="55"/>
      <c r="M134" s="55"/>
      <c r="N134" s="55">
        <v>490</v>
      </c>
      <c r="O134" s="55">
        <f t="shared" si="35"/>
        <v>0</v>
      </c>
      <c r="P134" s="53"/>
      <c r="Q134" s="53"/>
      <c r="R134" s="53">
        <v>440</v>
      </c>
      <c r="S134" s="53">
        <f t="shared" si="36"/>
        <v>0</v>
      </c>
      <c r="T134" s="55"/>
      <c r="U134" s="55"/>
      <c r="V134" s="55">
        <v>540</v>
      </c>
      <c r="W134" s="55">
        <f t="shared" si="37"/>
        <v>0</v>
      </c>
      <c r="X134" s="53"/>
      <c r="Y134" s="53"/>
      <c r="Z134" s="53">
        <v>490</v>
      </c>
      <c r="AA134" s="53">
        <f t="shared" si="38"/>
        <v>0</v>
      </c>
      <c r="AB134" s="55"/>
      <c r="AC134" s="55"/>
      <c r="AD134" s="55">
        <v>80</v>
      </c>
      <c r="AE134" s="55">
        <f t="shared" si="39"/>
        <v>0</v>
      </c>
      <c r="AF134" s="111"/>
      <c r="AG134" s="111"/>
    </row>
    <row r="135" spans="1:33" x14ac:dyDescent="0.2">
      <c r="A135" s="147"/>
      <c r="B135" s="56"/>
      <c r="C135" s="56"/>
      <c r="D135" s="55"/>
      <c r="E135" s="55"/>
      <c r="F135" s="55">
        <v>390</v>
      </c>
      <c r="G135" s="55">
        <f t="shared" si="33"/>
        <v>0</v>
      </c>
      <c r="H135" s="53"/>
      <c r="I135" s="53"/>
      <c r="J135" s="53">
        <v>390</v>
      </c>
      <c r="K135" s="53">
        <f t="shared" si="34"/>
        <v>0</v>
      </c>
      <c r="L135" s="55"/>
      <c r="M135" s="55"/>
      <c r="N135" s="55">
        <v>490</v>
      </c>
      <c r="O135" s="55">
        <f t="shared" si="35"/>
        <v>0</v>
      </c>
      <c r="P135" s="53"/>
      <c r="Q135" s="53"/>
      <c r="R135" s="53">
        <v>440</v>
      </c>
      <c r="S135" s="53">
        <f t="shared" si="36"/>
        <v>0</v>
      </c>
      <c r="T135" s="55"/>
      <c r="U135" s="55"/>
      <c r="V135" s="55">
        <v>540</v>
      </c>
      <c r="W135" s="55">
        <f t="shared" si="37"/>
        <v>0</v>
      </c>
      <c r="X135" s="53"/>
      <c r="Y135" s="53"/>
      <c r="Z135" s="53">
        <v>490</v>
      </c>
      <c r="AA135" s="53">
        <f t="shared" si="38"/>
        <v>0</v>
      </c>
      <c r="AB135" s="55"/>
      <c r="AC135" s="55"/>
      <c r="AD135" s="55">
        <v>80</v>
      </c>
      <c r="AE135" s="55">
        <f t="shared" si="39"/>
        <v>0</v>
      </c>
      <c r="AF135" s="111"/>
      <c r="AG135" s="111"/>
    </row>
    <row r="136" spans="1:33" x14ac:dyDescent="0.2">
      <c r="A136" s="147"/>
      <c r="B136" s="56"/>
      <c r="C136" s="56"/>
      <c r="D136" s="55"/>
      <c r="E136" s="55"/>
      <c r="F136" s="55">
        <v>390</v>
      </c>
      <c r="G136" s="55">
        <f t="shared" si="33"/>
        <v>0</v>
      </c>
      <c r="H136" s="53"/>
      <c r="I136" s="53"/>
      <c r="J136" s="53">
        <v>390</v>
      </c>
      <c r="K136" s="53">
        <f t="shared" si="34"/>
        <v>0</v>
      </c>
      <c r="L136" s="55"/>
      <c r="M136" s="55"/>
      <c r="N136" s="55">
        <v>490</v>
      </c>
      <c r="O136" s="55">
        <f t="shared" si="35"/>
        <v>0</v>
      </c>
      <c r="P136" s="53"/>
      <c r="Q136" s="53"/>
      <c r="R136" s="53">
        <v>440</v>
      </c>
      <c r="S136" s="53">
        <f t="shared" si="36"/>
        <v>0</v>
      </c>
      <c r="T136" s="55"/>
      <c r="U136" s="55"/>
      <c r="V136" s="55">
        <v>540</v>
      </c>
      <c r="W136" s="55">
        <f t="shared" si="37"/>
        <v>0</v>
      </c>
      <c r="X136" s="53"/>
      <c r="Y136" s="53"/>
      <c r="Z136" s="53">
        <v>490</v>
      </c>
      <c r="AA136" s="53">
        <f t="shared" si="38"/>
        <v>0</v>
      </c>
      <c r="AB136" s="55"/>
      <c r="AC136" s="55"/>
      <c r="AD136" s="55">
        <v>80</v>
      </c>
      <c r="AE136" s="55">
        <f t="shared" si="39"/>
        <v>0</v>
      </c>
      <c r="AF136" s="111"/>
      <c r="AG136" s="111"/>
    </row>
    <row r="137" spans="1:33" x14ac:dyDescent="0.2">
      <c r="A137" s="147"/>
      <c r="B137" s="56"/>
      <c r="C137" s="56"/>
      <c r="D137" s="55"/>
      <c r="E137" s="55"/>
      <c r="F137" s="55">
        <v>390</v>
      </c>
      <c r="G137" s="55">
        <f t="shared" si="33"/>
        <v>0</v>
      </c>
      <c r="H137" s="53"/>
      <c r="I137" s="53"/>
      <c r="J137" s="53">
        <v>390</v>
      </c>
      <c r="K137" s="53">
        <f t="shared" si="34"/>
        <v>0</v>
      </c>
      <c r="L137" s="55"/>
      <c r="M137" s="55"/>
      <c r="N137" s="55">
        <v>490</v>
      </c>
      <c r="O137" s="55">
        <f t="shared" si="35"/>
        <v>0</v>
      </c>
      <c r="P137" s="53"/>
      <c r="Q137" s="53"/>
      <c r="R137" s="53">
        <v>440</v>
      </c>
      <c r="S137" s="53">
        <f t="shared" si="36"/>
        <v>0</v>
      </c>
      <c r="T137" s="55"/>
      <c r="U137" s="55"/>
      <c r="V137" s="55">
        <v>540</v>
      </c>
      <c r="W137" s="55">
        <f t="shared" si="37"/>
        <v>0</v>
      </c>
      <c r="X137" s="53"/>
      <c r="Y137" s="53"/>
      <c r="Z137" s="53">
        <v>490</v>
      </c>
      <c r="AA137" s="53">
        <f t="shared" si="38"/>
        <v>0</v>
      </c>
      <c r="AB137" s="55"/>
      <c r="AC137" s="55"/>
      <c r="AD137" s="55">
        <v>80</v>
      </c>
      <c r="AE137" s="55">
        <f t="shared" si="39"/>
        <v>0</v>
      </c>
      <c r="AF137" s="111"/>
      <c r="AG137" s="111"/>
    </row>
    <row r="138" spans="1:33" x14ac:dyDescent="0.2">
      <c r="A138" s="147"/>
      <c r="B138" s="56"/>
      <c r="C138" s="56"/>
      <c r="D138" s="55"/>
      <c r="E138" s="55"/>
      <c r="F138" s="55">
        <v>390</v>
      </c>
      <c r="G138" s="55">
        <f t="shared" si="33"/>
        <v>0</v>
      </c>
      <c r="H138" s="53"/>
      <c r="I138" s="53"/>
      <c r="J138" s="53">
        <v>390</v>
      </c>
      <c r="K138" s="53">
        <f t="shared" si="34"/>
        <v>0</v>
      </c>
      <c r="L138" s="55"/>
      <c r="M138" s="55"/>
      <c r="N138" s="55">
        <v>490</v>
      </c>
      <c r="O138" s="55">
        <f t="shared" si="35"/>
        <v>0</v>
      </c>
      <c r="P138" s="53"/>
      <c r="Q138" s="53"/>
      <c r="R138" s="53">
        <v>440</v>
      </c>
      <c r="S138" s="53">
        <f t="shared" si="36"/>
        <v>0</v>
      </c>
      <c r="T138" s="55"/>
      <c r="U138" s="55"/>
      <c r="V138" s="55">
        <v>540</v>
      </c>
      <c r="W138" s="55">
        <f t="shared" si="37"/>
        <v>0</v>
      </c>
      <c r="X138" s="53"/>
      <c r="Y138" s="53"/>
      <c r="Z138" s="53">
        <v>490</v>
      </c>
      <c r="AA138" s="53">
        <f t="shared" si="38"/>
        <v>0</v>
      </c>
      <c r="AB138" s="55"/>
      <c r="AC138" s="55"/>
      <c r="AD138" s="55">
        <v>80</v>
      </c>
      <c r="AE138" s="55">
        <f t="shared" si="39"/>
        <v>0</v>
      </c>
      <c r="AF138" s="111"/>
      <c r="AG138" s="111"/>
    </row>
    <row r="139" spans="1:33" x14ac:dyDescent="0.2">
      <c r="A139" s="147"/>
      <c r="B139" s="56"/>
      <c r="C139" s="56"/>
      <c r="D139" s="55"/>
      <c r="E139" s="55"/>
      <c r="F139" s="55">
        <v>390</v>
      </c>
      <c r="G139" s="55">
        <f t="shared" si="33"/>
        <v>0</v>
      </c>
      <c r="H139" s="53"/>
      <c r="I139" s="53"/>
      <c r="J139" s="53">
        <v>390</v>
      </c>
      <c r="K139" s="53">
        <f t="shared" si="34"/>
        <v>0</v>
      </c>
      <c r="L139" s="55"/>
      <c r="M139" s="55"/>
      <c r="N139" s="55">
        <v>490</v>
      </c>
      <c r="O139" s="55">
        <f t="shared" si="35"/>
        <v>0</v>
      </c>
      <c r="P139" s="53"/>
      <c r="Q139" s="53"/>
      <c r="R139" s="53">
        <v>440</v>
      </c>
      <c r="S139" s="53">
        <f t="shared" si="36"/>
        <v>0</v>
      </c>
      <c r="T139" s="55"/>
      <c r="U139" s="55"/>
      <c r="V139" s="55">
        <v>540</v>
      </c>
      <c r="W139" s="55">
        <f t="shared" si="37"/>
        <v>0</v>
      </c>
      <c r="X139" s="53"/>
      <c r="Y139" s="53"/>
      <c r="Z139" s="53">
        <v>490</v>
      </c>
      <c r="AA139" s="53">
        <f t="shared" si="38"/>
        <v>0</v>
      </c>
      <c r="AB139" s="55"/>
      <c r="AC139" s="55"/>
      <c r="AD139" s="55">
        <v>80</v>
      </c>
      <c r="AE139" s="55">
        <f t="shared" si="39"/>
        <v>0</v>
      </c>
      <c r="AF139" s="111"/>
      <c r="AG139" s="111"/>
    </row>
    <row r="140" spans="1:33" x14ac:dyDescent="0.2">
      <c r="A140" s="147"/>
      <c r="B140" s="56"/>
      <c r="C140" s="56"/>
      <c r="D140" s="55"/>
      <c r="E140" s="55"/>
      <c r="F140" s="55">
        <v>390</v>
      </c>
      <c r="G140" s="55">
        <f t="shared" si="33"/>
        <v>0</v>
      </c>
      <c r="H140" s="53"/>
      <c r="I140" s="53"/>
      <c r="J140" s="53">
        <v>390</v>
      </c>
      <c r="K140" s="53">
        <f t="shared" si="34"/>
        <v>0</v>
      </c>
      <c r="L140" s="55"/>
      <c r="M140" s="55"/>
      <c r="N140" s="55">
        <v>490</v>
      </c>
      <c r="O140" s="55">
        <f t="shared" si="35"/>
        <v>0</v>
      </c>
      <c r="P140" s="53"/>
      <c r="Q140" s="53"/>
      <c r="R140" s="53">
        <v>440</v>
      </c>
      <c r="S140" s="53">
        <f t="shared" si="36"/>
        <v>0</v>
      </c>
      <c r="T140" s="55"/>
      <c r="U140" s="55"/>
      <c r="V140" s="55">
        <v>540</v>
      </c>
      <c r="W140" s="55">
        <f t="shared" si="37"/>
        <v>0</v>
      </c>
      <c r="X140" s="53"/>
      <c r="Y140" s="53"/>
      <c r="Z140" s="53">
        <v>490</v>
      </c>
      <c r="AA140" s="53">
        <f t="shared" si="38"/>
        <v>0</v>
      </c>
      <c r="AB140" s="55"/>
      <c r="AC140" s="55"/>
      <c r="AD140" s="55">
        <v>80</v>
      </c>
      <c r="AE140" s="55">
        <f t="shared" si="39"/>
        <v>0</v>
      </c>
      <c r="AF140" s="111"/>
      <c r="AG140" s="111"/>
    </row>
    <row r="141" spans="1:33" x14ac:dyDescent="0.2">
      <c r="A141" s="147"/>
      <c r="B141" s="57" t="s">
        <v>146</v>
      </c>
      <c r="C141" s="57"/>
      <c r="D141" s="58"/>
      <c r="E141" s="58"/>
      <c r="F141" s="58">
        <v>390</v>
      </c>
      <c r="G141" s="58">
        <f>D141*F141</f>
        <v>0</v>
      </c>
      <c r="H141" s="58"/>
      <c r="I141" s="58"/>
      <c r="J141" s="58">
        <v>390</v>
      </c>
      <c r="K141" s="58">
        <f>H141*J141</f>
        <v>0</v>
      </c>
      <c r="L141" s="58"/>
      <c r="M141" s="58"/>
      <c r="N141" s="58">
        <v>490</v>
      </c>
      <c r="O141" s="58">
        <f>L141*N141</f>
        <v>0</v>
      </c>
      <c r="P141" s="58"/>
      <c r="Q141" s="58"/>
      <c r="R141" s="58">
        <v>440</v>
      </c>
      <c r="S141" s="58">
        <f>P141*R141</f>
        <v>0</v>
      </c>
      <c r="T141" s="58"/>
      <c r="U141" s="58"/>
      <c r="V141" s="58">
        <v>540</v>
      </c>
      <c r="W141" s="58">
        <f>T141*V141</f>
        <v>0</v>
      </c>
      <c r="X141" s="58"/>
      <c r="Y141" s="58"/>
      <c r="Z141" s="58">
        <v>490</v>
      </c>
      <c r="AA141" s="58">
        <f>X141*Z141</f>
        <v>0</v>
      </c>
      <c r="AB141" s="58"/>
      <c r="AC141" s="58"/>
      <c r="AD141" s="58">
        <v>80</v>
      </c>
      <c r="AE141" s="58">
        <f>AD141*AB141</f>
        <v>0</v>
      </c>
      <c r="AF141" s="111"/>
      <c r="AG141" s="111"/>
    </row>
    <row r="142" spans="1:33" x14ac:dyDescent="0.2">
      <c r="A142" s="147"/>
      <c r="B142" s="57"/>
      <c r="C142" s="57"/>
      <c r="D142" s="58"/>
      <c r="E142" s="58"/>
      <c r="F142" s="58">
        <v>390</v>
      </c>
      <c r="G142" s="58">
        <f t="shared" ref="G142:G145" si="40">D142*F142</f>
        <v>0</v>
      </c>
      <c r="H142" s="58"/>
      <c r="I142" s="58"/>
      <c r="J142" s="58">
        <v>390</v>
      </c>
      <c r="K142" s="58">
        <f t="shared" ref="K142:K145" si="41">H142*J142</f>
        <v>0</v>
      </c>
      <c r="L142" s="58"/>
      <c r="M142" s="58"/>
      <c r="N142" s="58">
        <v>490</v>
      </c>
      <c r="O142" s="58">
        <f t="shared" ref="O142:O145" si="42">L142*N142</f>
        <v>0</v>
      </c>
      <c r="P142" s="58"/>
      <c r="Q142" s="58"/>
      <c r="R142" s="58">
        <v>440</v>
      </c>
      <c r="S142" s="58">
        <f t="shared" ref="S142:S145" si="43">P142*R142</f>
        <v>0</v>
      </c>
      <c r="T142" s="58"/>
      <c r="U142" s="58"/>
      <c r="V142" s="58">
        <v>540</v>
      </c>
      <c r="W142" s="58">
        <f t="shared" ref="W142:W145" si="44">T142*V142</f>
        <v>0</v>
      </c>
      <c r="X142" s="58"/>
      <c r="Y142" s="58"/>
      <c r="Z142" s="58">
        <v>490</v>
      </c>
      <c r="AA142" s="58">
        <f t="shared" ref="AA142:AA145" si="45">X142*Z142</f>
        <v>0</v>
      </c>
      <c r="AB142" s="58"/>
      <c r="AC142" s="58"/>
      <c r="AD142" s="58">
        <v>80</v>
      </c>
      <c r="AE142" s="58">
        <f t="shared" ref="AE142:AE145" si="46">AD142*AB142</f>
        <v>0</v>
      </c>
      <c r="AF142" s="111"/>
      <c r="AG142" s="111"/>
    </row>
    <row r="143" spans="1:33" x14ac:dyDescent="0.2">
      <c r="A143" s="147"/>
      <c r="B143" s="57"/>
      <c r="C143" s="57"/>
      <c r="D143" s="58"/>
      <c r="E143" s="58"/>
      <c r="F143" s="58">
        <v>390</v>
      </c>
      <c r="G143" s="58">
        <f t="shared" si="40"/>
        <v>0</v>
      </c>
      <c r="H143" s="58"/>
      <c r="I143" s="58"/>
      <c r="J143" s="58">
        <v>390</v>
      </c>
      <c r="K143" s="58">
        <f t="shared" si="41"/>
        <v>0</v>
      </c>
      <c r="L143" s="58"/>
      <c r="M143" s="58"/>
      <c r="N143" s="58">
        <v>490</v>
      </c>
      <c r="O143" s="58">
        <f t="shared" si="42"/>
        <v>0</v>
      </c>
      <c r="P143" s="58"/>
      <c r="Q143" s="58"/>
      <c r="R143" s="58">
        <v>440</v>
      </c>
      <c r="S143" s="58">
        <f t="shared" si="43"/>
        <v>0</v>
      </c>
      <c r="T143" s="58"/>
      <c r="U143" s="58"/>
      <c r="V143" s="58">
        <v>540</v>
      </c>
      <c r="W143" s="58">
        <f t="shared" si="44"/>
        <v>0</v>
      </c>
      <c r="X143" s="58"/>
      <c r="Y143" s="58"/>
      <c r="Z143" s="58">
        <v>490</v>
      </c>
      <c r="AA143" s="58">
        <f t="shared" si="45"/>
        <v>0</v>
      </c>
      <c r="AB143" s="58"/>
      <c r="AC143" s="58"/>
      <c r="AD143" s="58">
        <v>80</v>
      </c>
      <c r="AE143" s="58">
        <f t="shared" si="46"/>
        <v>0</v>
      </c>
      <c r="AF143" s="111"/>
      <c r="AG143" s="111"/>
    </row>
    <row r="144" spans="1:33" x14ac:dyDescent="0.2">
      <c r="A144" s="147"/>
      <c r="B144" s="57"/>
      <c r="C144" s="57"/>
      <c r="D144" s="58"/>
      <c r="E144" s="58"/>
      <c r="F144" s="58">
        <v>390</v>
      </c>
      <c r="G144" s="58">
        <f t="shared" si="40"/>
        <v>0</v>
      </c>
      <c r="H144" s="58"/>
      <c r="I144" s="58"/>
      <c r="J144" s="58">
        <v>390</v>
      </c>
      <c r="K144" s="58">
        <f t="shared" si="41"/>
        <v>0</v>
      </c>
      <c r="L144" s="58"/>
      <c r="M144" s="58"/>
      <c r="N144" s="58">
        <v>490</v>
      </c>
      <c r="O144" s="58">
        <f t="shared" si="42"/>
        <v>0</v>
      </c>
      <c r="P144" s="58"/>
      <c r="Q144" s="58"/>
      <c r="R144" s="58">
        <v>440</v>
      </c>
      <c r="S144" s="58">
        <f t="shared" si="43"/>
        <v>0</v>
      </c>
      <c r="T144" s="58"/>
      <c r="U144" s="58"/>
      <c r="V144" s="58">
        <v>540</v>
      </c>
      <c r="W144" s="58">
        <f t="shared" si="44"/>
        <v>0</v>
      </c>
      <c r="X144" s="58"/>
      <c r="Y144" s="58"/>
      <c r="Z144" s="58">
        <v>490</v>
      </c>
      <c r="AA144" s="58">
        <f t="shared" si="45"/>
        <v>0</v>
      </c>
      <c r="AB144" s="58"/>
      <c r="AC144" s="58"/>
      <c r="AD144" s="58">
        <v>80</v>
      </c>
      <c r="AE144" s="58">
        <f t="shared" si="46"/>
        <v>0</v>
      </c>
      <c r="AF144" s="111"/>
      <c r="AG144" s="111"/>
    </row>
    <row r="145" spans="1:138" x14ac:dyDescent="0.2">
      <c r="A145" s="147"/>
      <c r="B145" s="57"/>
      <c r="C145" s="57"/>
      <c r="D145" s="58"/>
      <c r="E145" s="58"/>
      <c r="F145" s="58">
        <v>390</v>
      </c>
      <c r="G145" s="58">
        <f t="shared" si="40"/>
        <v>0</v>
      </c>
      <c r="H145" s="58"/>
      <c r="I145" s="58"/>
      <c r="J145" s="58">
        <v>390</v>
      </c>
      <c r="K145" s="58">
        <f t="shared" si="41"/>
        <v>0</v>
      </c>
      <c r="L145" s="58"/>
      <c r="M145" s="58"/>
      <c r="N145" s="58">
        <v>490</v>
      </c>
      <c r="O145" s="58">
        <f t="shared" si="42"/>
        <v>0</v>
      </c>
      <c r="P145" s="58"/>
      <c r="Q145" s="58"/>
      <c r="R145" s="58">
        <v>440</v>
      </c>
      <c r="S145" s="58">
        <f t="shared" si="43"/>
        <v>0</v>
      </c>
      <c r="T145" s="58"/>
      <c r="U145" s="58"/>
      <c r="V145" s="58">
        <v>540</v>
      </c>
      <c r="W145" s="58">
        <f t="shared" si="44"/>
        <v>0</v>
      </c>
      <c r="X145" s="58"/>
      <c r="Y145" s="58"/>
      <c r="Z145" s="58">
        <v>490</v>
      </c>
      <c r="AA145" s="58">
        <f t="shared" si="45"/>
        <v>0</v>
      </c>
      <c r="AB145" s="58"/>
      <c r="AC145" s="58"/>
      <c r="AD145" s="58">
        <v>80</v>
      </c>
      <c r="AE145" s="58">
        <f t="shared" si="46"/>
        <v>0</v>
      </c>
      <c r="AF145" s="111"/>
      <c r="AG145" s="111"/>
    </row>
    <row r="146" spans="1:138" x14ac:dyDescent="0.2">
      <c r="A146" s="147"/>
      <c r="B146" s="59"/>
      <c r="C146" s="59"/>
      <c r="D146" s="60">
        <f>SUM(D129:D145)</f>
        <v>0</v>
      </c>
      <c r="E146" s="60"/>
      <c r="F146" s="62"/>
      <c r="G146" s="60">
        <f>SUM(G129:G145)</f>
        <v>0</v>
      </c>
      <c r="H146" s="60">
        <f>SUM(H129:H145)</f>
        <v>0</v>
      </c>
      <c r="I146" s="60"/>
      <c r="J146" s="60"/>
      <c r="K146" s="60">
        <f>SUM(K129:K145)</f>
        <v>0</v>
      </c>
      <c r="L146" s="60">
        <f>SUM(L129:L145)</f>
        <v>0</v>
      </c>
      <c r="M146" s="60"/>
      <c r="N146" s="62"/>
      <c r="O146" s="60">
        <f>SUM(O129:O145)</f>
        <v>0</v>
      </c>
      <c r="P146" s="60">
        <f>SUM(P129:P145)</f>
        <v>0</v>
      </c>
      <c r="Q146" s="60"/>
      <c r="R146" s="60"/>
      <c r="S146" s="60">
        <f>SUM(S129:S145)</f>
        <v>0</v>
      </c>
      <c r="T146" s="60">
        <f>SUM(T129:T145)</f>
        <v>0</v>
      </c>
      <c r="U146" s="60"/>
      <c r="V146" s="62"/>
      <c r="W146" s="60">
        <f>SUM(W129:W145)</f>
        <v>0</v>
      </c>
      <c r="X146" s="60">
        <f>SUM(X129:X145)</f>
        <v>0</v>
      </c>
      <c r="Y146" s="60"/>
      <c r="Z146" s="60"/>
      <c r="AA146" s="60">
        <f>SUM(AA129:AA145)</f>
        <v>0</v>
      </c>
      <c r="AB146" s="60">
        <f>SUM(AB129:AB145)</f>
        <v>0</v>
      </c>
      <c r="AC146" s="60"/>
      <c r="AD146" s="62"/>
      <c r="AE146" s="60">
        <f>SUM(AE129:AE145)</f>
        <v>0</v>
      </c>
      <c r="AF146" s="111">
        <f>D146+H146+L146+P146+T146+X146+AB146</f>
        <v>0</v>
      </c>
      <c r="AG146" s="111">
        <f>G146+K146+O146+S146+W146+AA146+AE146</f>
        <v>0</v>
      </c>
    </row>
    <row r="148" spans="1:138" s="61" customFormat="1" ht="16" x14ac:dyDescent="0.2">
      <c r="B148" s="99"/>
      <c r="D148" s="102"/>
      <c r="E148" s="99"/>
      <c r="F148" s="100"/>
      <c r="G148" s="100"/>
      <c r="H148" s="114" t="s">
        <v>166</v>
      </c>
      <c r="I148" s="115"/>
      <c r="J148" s="115"/>
      <c r="K148" s="115"/>
      <c r="L148" s="100"/>
      <c r="M148" s="100"/>
      <c r="N148" s="100"/>
      <c r="O148" s="100"/>
      <c r="P148" s="100"/>
      <c r="Q148" s="100"/>
      <c r="R148" s="100"/>
      <c r="S148" s="100"/>
      <c r="T148" s="114" t="s">
        <v>168</v>
      </c>
      <c r="U148" s="115"/>
      <c r="V148" s="115"/>
      <c r="W148" s="115"/>
      <c r="X148" s="115"/>
      <c r="Y148" s="115"/>
      <c r="Z148" s="115"/>
      <c r="AA148" s="115"/>
      <c r="AB148" s="106"/>
      <c r="AC148" s="106"/>
      <c r="AD148" s="106"/>
      <c r="AE148" s="106"/>
      <c r="AF148" s="106"/>
      <c r="AG148" s="108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0"/>
      <c r="BG148" s="100"/>
      <c r="BH148" s="100"/>
      <c r="BI148" s="100"/>
      <c r="BJ148" s="100"/>
      <c r="BK148" s="100"/>
      <c r="BL148" s="100"/>
      <c r="BM148" s="100"/>
      <c r="BN148" s="100"/>
      <c r="BO148" s="100"/>
      <c r="BP148" s="100"/>
      <c r="BQ148" s="100"/>
      <c r="BR148" s="100"/>
      <c r="BS148" s="100"/>
      <c r="BT148" s="100"/>
      <c r="BU148" s="100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00"/>
      <c r="CF148" s="100"/>
      <c r="CG148" s="100"/>
      <c r="CH148" s="100"/>
      <c r="CI148" s="100"/>
      <c r="CJ148" s="100"/>
      <c r="CK148" s="100"/>
      <c r="CL148" s="100"/>
      <c r="CM148" s="100"/>
      <c r="CN148" s="100"/>
      <c r="CO148" s="100"/>
      <c r="CP148" s="100"/>
      <c r="CQ148" s="100"/>
      <c r="CR148" s="100"/>
      <c r="CS148" s="100"/>
      <c r="CT148" s="100"/>
      <c r="CU148" s="100"/>
      <c r="CV148" s="100"/>
      <c r="CW148" s="100"/>
      <c r="CX148" s="100"/>
      <c r="CY148" s="100"/>
      <c r="CZ148" s="100"/>
      <c r="DA148" s="100"/>
      <c r="DB148" s="100"/>
      <c r="DC148" s="100"/>
      <c r="DD148" s="100"/>
      <c r="DE148" s="100"/>
      <c r="DF148" s="100"/>
      <c r="DG148" s="100"/>
      <c r="DH148" s="100"/>
      <c r="DI148" s="100"/>
      <c r="DJ148" s="100"/>
      <c r="DK148" s="100"/>
      <c r="DL148" s="100"/>
      <c r="DM148" s="100"/>
      <c r="DN148" s="100"/>
      <c r="DO148" s="100"/>
      <c r="DP148" s="100"/>
      <c r="DQ148" s="100"/>
      <c r="DR148" s="100"/>
      <c r="DS148" s="100"/>
      <c r="DT148" s="100"/>
      <c r="DU148" s="100"/>
      <c r="DV148" s="100"/>
      <c r="DW148" s="100"/>
      <c r="DX148" s="100"/>
      <c r="DY148" s="100"/>
      <c r="DZ148" s="100"/>
      <c r="EA148" s="100"/>
      <c r="EB148" s="100"/>
      <c r="EC148" s="100"/>
      <c r="ED148" s="100"/>
      <c r="EE148" s="100"/>
      <c r="EF148" s="100"/>
      <c r="EG148" s="100"/>
      <c r="EH148" s="101"/>
    </row>
    <row r="149" spans="1:138" ht="29" x14ac:dyDescent="0.35">
      <c r="C149" s="89"/>
      <c r="D149" s="103"/>
      <c r="E149" s="90"/>
      <c r="F149" s="90"/>
      <c r="H149" s="114" t="s">
        <v>167</v>
      </c>
      <c r="I149" s="83"/>
      <c r="J149" s="83"/>
      <c r="K149" s="83"/>
      <c r="T149" s="114" t="s">
        <v>169</v>
      </c>
      <c r="U149" s="83"/>
      <c r="V149" s="83"/>
      <c r="W149" s="83"/>
      <c r="X149" s="83"/>
      <c r="Y149" s="83"/>
      <c r="Z149" s="83"/>
      <c r="AA149" s="83"/>
    </row>
    <row r="150" spans="1:138" ht="16" x14ac:dyDescent="0.2">
      <c r="H150" s="114" t="s">
        <v>165</v>
      </c>
      <c r="I150" s="83"/>
      <c r="J150" s="83"/>
      <c r="K150" s="83"/>
    </row>
  </sheetData>
  <sheetProtection selectLockedCells="1" selectUnlockedCells="1"/>
  <protectedRanges>
    <protectedRange sqref="D18:F18 D47:E47 H18:J18 P18:R18 L18:N18 AB31 AB43 S24 H79:J79 H88:I88 D112:E112 D103:F103 H55:J55 H64:I64 G18:G20 K18:K20 O18:O20 S18:S20 D43:F43 D31:F31 AB47 H43:I43 H31:J31 T43:V43 T31:V31 D22:E22 H47:I47 T18:AA18 D6:AA6 AB6:AC20 W7:AA14 W15 AH31:AJ31 AH43:AJ43 L43:M43 L31:N31 AH47:AJ47 D88:E88 D79:F79 L138:M138 D138:E138 L129:N129 D129:F129 F130:F140 D141:F145 T138:U138 P138:Q138 P129:R129 X138:Y138 AB138:AC138 T129:Z129 AB129:AE129 AG129 AG138 AG141:AG145 AD130:AE140 AB141:AE145 D64:E64 D55:F55 D67:F67 L68:M69 N56:N66 N68:N71 U47:V47 L47:M47 D71:E71 P55:R55 P64:Q64 P67:Q71 F7:G15 G22:I22 F19:F22 J7:K15 K22:M22 J19:J22 N7:O15 O22:Q22 N19:N22 R7:S15 S22:U22 R19:R22 V7:V15 W22:Y22 V19:V22 F32:F42 F44:F47 J32:J48 N32:N47 F56:F66 D68:E69 F68:F71 J56:J66 H67:J71 L64:M64 L55:N55 L67:N67 L71:M71 J80:J90 H91:J95 F80:F90 D91:F95 F104:F114 D115:F119 R56:R66 N130:N140 L141:N145 W19:Y20 AA19:AA20 AA22:AC22 Z19:Z22 R130:R140 P141:R145 V130:W140 AG55:AU55 AG64:AU64 AG67:AU71 Z130:Z140 T141:Z145" name="Oblast1"/>
    <protectedRange sqref="D7:E7 AH32:AJ32 AH34:AJ35 AB32 D9:E10 L9:M10 P9:Q10 T9:U10 L44:M45 AB34:AB35 D19:E20 H7:I7 H9:I10 H19:I20 P7:Q7 P19:Q20 L7:M7 L19:M20 T7:U7 T19:U20 L34:M35 AB44:AB45 H58:I59 H80:I80 H89:I90 H82:I83 D106:E107 D113:E114 D104:E104 H65:I66 L32:M32 D44:E45 D34:E35 D32:E32 AH44:AJ45 H44:I45 H34:I35 H32:I32 T44:V45 T34:V35 T32:V32 D82:E83 D89:E90 D80:E80 T130:U130 H56:I56 L132:M133 D132:E133 L139:M140 D139:E140 L130:M130 D130:E130 P130:Q130 T139:U140 T132:U133 P132:Q133 P139:Q140 X139:Y140 X132:Y133 X130:Y130 AB130:AC130 AB132:AC133 AB139:AC140 AG139:AG140 AG132:AG133 AG130 D56:E56 D65:E66 D58:E59 P65:Q66 P56:Q56 L56:M56 L65:M66 L58:M59 P58:Q59 AG58:AU59 AG65:AU66 AG56:AU56" name="Oblast1_1"/>
    <protectedRange sqref="EI8:EJ8 D8:E8 AH33:AJ33 AB33 L8:M8 H8:I8 P8:Q8 T8:U8 L33:M33 H57:I57 H81:I81 D105:E105 D33:E33 H33:I33 T33:V33 D81:E81 T131:U131 L131:M131 D131:E131 P131:Q131 X131:Y131 AB131:AC131 AG131 D57:E57 P57:Q57 L57:M57 AG57:AU57" name="Oblast1_2"/>
    <protectedRange sqref="AB36:AB39 T11:U15 H84:I87 D108:E111 H60:I63 D11:E14 P11:Q15 H36:I39 T36:V39 L11:M15 AH36:AJ39 L36:M39 H11:I15 D36:E39 D84:E87 L134:M137 D134:E137 T134:U137 P134:Q137 X134:Y137 AB134:AC137 AG134:AG137 D60:E63 P60:Q63 L60:M63 R67:R71 AG60:AU63" name="Oblast1_3"/>
    <protectedRange sqref="D21:E21 G21:I21 K21:M21 O21:Q21 S21:U21 W21:Y21 AA21:AC21" name="Oblast1_4"/>
    <protectedRange sqref="D46:E46 AB46 T46:V46 H46:I46 AH46:AJ46 L46:M46" name="Oblast1_5"/>
    <protectedRange sqref="D70:E70 L70:M70" name="Oblast1_6"/>
  </protectedRanges>
  <mergeCells count="89">
    <mergeCell ref="X2:AA2"/>
    <mergeCell ref="D2:G2"/>
    <mergeCell ref="H2:K2"/>
    <mergeCell ref="L2:O2"/>
    <mergeCell ref="P2:S2"/>
    <mergeCell ref="T2:W2"/>
    <mergeCell ref="A125:A146"/>
    <mergeCell ref="A51:A72"/>
    <mergeCell ref="A75:A96"/>
    <mergeCell ref="A99:A120"/>
    <mergeCell ref="D76:G76"/>
    <mergeCell ref="D77:G77"/>
    <mergeCell ref="D75:G75"/>
    <mergeCell ref="D51:G51"/>
    <mergeCell ref="D52:G52"/>
    <mergeCell ref="D53:G53"/>
    <mergeCell ref="D126:G126"/>
    <mergeCell ref="D127:G127"/>
    <mergeCell ref="X1:AA1"/>
    <mergeCell ref="X3:AA3"/>
    <mergeCell ref="X4:AA4"/>
    <mergeCell ref="A1:A23"/>
    <mergeCell ref="D26:G26"/>
    <mergeCell ref="A26:A48"/>
    <mergeCell ref="D4:G4"/>
    <mergeCell ref="D1:G1"/>
    <mergeCell ref="D3:G3"/>
    <mergeCell ref="D29:G29"/>
    <mergeCell ref="L1:O1"/>
    <mergeCell ref="T1:W1"/>
    <mergeCell ref="H26:K26"/>
    <mergeCell ref="L26:O26"/>
    <mergeCell ref="H4:K4"/>
    <mergeCell ref="L4:O4"/>
    <mergeCell ref="P1:S1"/>
    <mergeCell ref="P4:S4"/>
    <mergeCell ref="L3:O3"/>
    <mergeCell ref="P3:S3"/>
    <mergeCell ref="H1:K1"/>
    <mergeCell ref="H3:K3"/>
    <mergeCell ref="T3:W3"/>
    <mergeCell ref="T4:W4"/>
    <mergeCell ref="H27:K27"/>
    <mergeCell ref="H28:K28"/>
    <mergeCell ref="H29:K29"/>
    <mergeCell ref="L29:O29"/>
    <mergeCell ref="L27:O27"/>
    <mergeCell ref="L28:O28"/>
    <mergeCell ref="H52:K52"/>
    <mergeCell ref="H53:K53"/>
    <mergeCell ref="D27:G27"/>
    <mergeCell ref="D28:G28"/>
    <mergeCell ref="D125:G125"/>
    <mergeCell ref="H125:K125"/>
    <mergeCell ref="H76:K76"/>
    <mergeCell ref="H77:K77"/>
    <mergeCell ref="H75:K75"/>
    <mergeCell ref="H51:K51"/>
    <mergeCell ref="D99:G99"/>
    <mergeCell ref="D100:G100"/>
    <mergeCell ref="D101:G101"/>
    <mergeCell ref="H123:K123"/>
    <mergeCell ref="D123:G123"/>
    <mergeCell ref="D124:G124"/>
    <mergeCell ref="H126:K126"/>
    <mergeCell ref="H127:K127"/>
    <mergeCell ref="L125:O125"/>
    <mergeCell ref="L126:O126"/>
    <mergeCell ref="L127:O127"/>
    <mergeCell ref="P126:S126"/>
    <mergeCell ref="P127:S127"/>
    <mergeCell ref="T125:W125"/>
    <mergeCell ref="T126:W126"/>
    <mergeCell ref="L51:O51"/>
    <mergeCell ref="L53:O53"/>
    <mergeCell ref="L52:O52"/>
    <mergeCell ref="T127:W127"/>
    <mergeCell ref="P125:S125"/>
    <mergeCell ref="P51:S51"/>
    <mergeCell ref="P52:S52"/>
    <mergeCell ref="P53:S53"/>
    <mergeCell ref="V51:Y51"/>
    <mergeCell ref="X123:AA123"/>
    <mergeCell ref="X126:AA126"/>
    <mergeCell ref="X127:AA127"/>
    <mergeCell ref="AB125:AE125"/>
    <mergeCell ref="AB126:AE126"/>
    <mergeCell ref="AB127:AE127"/>
    <mergeCell ref="X125:AA125"/>
  </mergeCells>
  <phoneticPr fontId="12" type="noConversion"/>
  <hyperlinks>
    <hyperlink ref="D26:G26" r:id="rId1" display="Kraťasy se šlemi PRO 13 / Goffrato sedlo Endurance 3D" xr:uid="{B7F4B8EE-A09F-4BB2-9A71-67BA62436176}"/>
    <hyperlink ref="H26:K26" r:id="rId2" display="Kraťasy se šlemi PRO 12 / Goffrato sedlo Zoom X" xr:uid="{1EB29949-0BCC-42A6-9BC5-1AC375D9ED6E}"/>
    <hyperlink ref="D75:G75" r:id="rId3" display="Dlouhé kalhoty se šlemi PRO 56/ W&amp;W RainMem X3 bez sedla" xr:uid="{0CEA0E52-A775-450B-8CA8-91AF70FF25C8}"/>
    <hyperlink ref="H75:K75" r:id="rId4" display="Dlouhé kalhoty se šlemi ELITE 93 / ROUBAIX bez sedla" xr:uid="{548DF2D7-A78E-4934-B276-F6F92398D875}"/>
    <hyperlink ref="D4:G4" r:id="rId5" display="n50076-LS36" xr:uid="{EA74C491-F334-4CA7-8E67-222C8FA78132}"/>
    <hyperlink ref="D3:G3" r:id="rId6" display="N50076-MS36" xr:uid="{105FF3D3-61A1-4D00-8AA7-60322A49A3BA}"/>
    <hyperlink ref="H3:K3" r:id="rId7" display=" N51079-MS32" xr:uid="{272A3BE1-39C0-4C40-AE39-8F68E31A99C5}"/>
    <hyperlink ref="H4:K4" r:id="rId8" display="n51079-LS32" xr:uid="{013D971E-31B4-497E-BE5B-0A608769EEAC}"/>
    <hyperlink ref="L3:O3" r:id="rId9" display=" N50074-MS62" xr:uid="{52E1C09F-B5C7-4571-8876-BA4219E472F6}"/>
    <hyperlink ref="L4:O4" r:id="rId10" display="n50074-LS62" xr:uid="{D0BAC537-A9DC-4FBD-B8AE-A8DEBAF793D4}"/>
    <hyperlink ref="P3:S3" r:id="rId11" display="N50078-MS51" xr:uid="{6761A060-AE06-4C63-B0AB-C11C26577723}"/>
    <hyperlink ref="P4:S4" r:id="rId12" display="n50078-LS51" xr:uid="{3026247D-E323-466B-A773-16F8CAFA1FF2}"/>
    <hyperlink ref="T3:W3" r:id="rId13" display=" N51072-MS54" xr:uid="{EA40F4D3-4BA5-4EE5-9D1D-08E6D61F0AFC}"/>
    <hyperlink ref="T4:W4" r:id="rId14" display="n51072-LS54" xr:uid="{76B42957-9DC4-45B1-8E80-EF6390ECCFBE}"/>
    <hyperlink ref="X4:AA4" r:id="rId15" display="n50078-LN52" xr:uid="{ED34F63A-22C0-49D0-902B-808F6D167BBF}"/>
    <hyperlink ref="L28:O28" r:id="rId16" display="n60069-LA50" xr:uid="{4CCAE093-116E-449B-916D-3D7BD652BD53}"/>
    <hyperlink ref="L27:O27" r:id="rId17" display="N60069-MA49" xr:uid="{A93C6F79-075F-4D2F-AD41-600CB88F809E}"/>
    <hyperlink ref="D52:G52" r:id="rId18" display="n50052-ML46" xr:uid="{76CEFED3-E469-4BC5-A503-68A12A8E6C4E}"/>
    <hyperlink ref="D53:G53" r:id="rId19" display="n50052-LL46" xr:uid="{9EFADEC7-6057-4092-840B-279316A0C151}"/>
    <hyperlink ref="H52:K52" r:id="rId20" display="n50057-ML40" xr:uid="{3613B807-EAE4-4114-893C-6307F5430008}"/>
    <hyperlink ref="H53:K53" r:id="rId21" display="n50057-LL40" xr:uid="{6FC13C7A-0ACD-444E-A0D3-4619A9F0431A}"/>
    <hyperlink ref="L52:O52" r:id="rId22" display="N50113-MN43" xr:uid="{C8BF7F0E-D588-415A-9907-44D62FD4F8A3}"/>
    <hyperlink ref="P52:S52" r:id="rId23" display="n50213-ML43" xr:uid="{40AE451E-E322-444F-980E-8F7B8FAF1FED}"/>
    <hyperlink ref="D101:G101" r:id="rId24" display="n61017-LP17" xr:uid="{EBFB270F-3BAD-42EF-9441-1E364EF7C577}"/>
    <hyperlink ref="D100:G100" r:id="rId25" display="N61017-MP17" xr:uid="{A70263BC-F8B2-4987-8E38-1A48710F33F9}"/>
    <hyperlink ref="L126:O126" r:id="rId26" display="N70012-UF04" xr:uid="{8C19D16A-8BB1-4539-85A5-6A83E1AE5546}"/>
  </hyperlinks>
  <printOptions horizontalCentered="1" verticalCentered="1"/>
  <pageMargins left="0.39370078740157483" right="0.39370078740157483" top="0.39370078740157483" bottom="0.39370078740157483" header="0" footer="0"/>
  <pageSetup paperSize="9" scale="47" orientation="landscape" horizontalDpi="300" verticalDpi="300" r:id="rId27"/>
  <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83740-902F-4B73-A3FC-8DF6F8911979}">
  <dimension ref="A1"/>
  <sheetViews>
    <sheetView workbookViewId="0">
      <selection activeCell="H25" sqref="H25"/>
    </sheetView>
  </sheetViews>
  <sheetFormatPr baseColWidth="10" defaultColWidth="8.83203125" defaultRowHeight="1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5E6D5-788E-4DD9-936D-CCE1D1577725}">
  <dimension ref="A1"/>
  <sheetViews>
    <sheetView workbookViewId="0">
      <selection activeCell="C20" sqref="C20"/>
    </sheetView>
  </sheetViews>
  <sheetFormatPr baseColWidth="10" defaultColWidth="8.83203125" defaultRowHeight="15" x14ac:dyDescent="0.2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670E-676A-4B67-B91D-E6562E965F42}">
  <dimension ref="A1:E14"/>
  <sheetViews>
    <sheetView workbookViewId="0">
      <selection activeCell="C17" sqref="C17"/>
    </sheetView>
  </sheetViews>
  <sheetFormatPr baseColWidth="10" defaultColWidth="8.83203125" defaultRowHeight="15" x14ac:dyDescent="0.2"/>
  <cols>
    <col min="1" max="1" width="14.1640625" bestFit="1" customWidth="1"/>
    <col min="2" max="2" width="31.33203125" bestFit="1" customWidth="1"/>
    <col min="3" max="3" width="27.33203125" bestFit="1" customWidth="1"/>
    <col min="4" max="4" width="10.5" bestFit="1" customWidth="1"/>
  </cols>
  <sheetData>
    <row r="1" spans="1:5" x14ac:dyDescent="0.2">
      <c r="A1" s="65" t="s">
        <v>103</v>
      </c>
      <c r="B1" s="65"/>
      <c r="C1" s="65"/>
      <c r="D1" s="65"/>
    </row>
    <row r="2" spans="1:5" ht="16" x14ac:dyDescent="0.2">
      <c r="A2" s="61" t="s">
        <v>116</v>
      </c>
      <c r="B2" t="s">
        <v>117</v>
      </c>
      <c r="C2" s="47" t="s">
        <v>96</v>
      </c>
      <c r="D2" s="64">
        <v>3490</v>
      </c>
      <c r="E2" s="163"/>
    </row>
    <row r="3" spans="1:5" ht="16" x14ac:dyDescent="0.2">
      <c r="A3" s="61" t="s">
        <v>118</v>
      </c>
      <c r="B3" t="s">
        <v>119</v>
      </c>
      <c r="C3" s="47" t="s">
        <v>99</v>
      </c>
      <c r="D3" s="64">
        <v>2840</v>
      </c>
      <c r="E3" s="163"/>
    </row>
    <row r="4" spans="1:5" ht="16" x14ac:dyDescent="0.2">
      <c r="A4" s="61" t="s">
        <v>120</v>
      </c>
      <c r="B4" s="65" t="s">
        <v>121</v>
      </c>
      <c r="C4" s="47" t="s">
        <v>102</v>
      </c>
      <c r="D4" s="64">
        <v>2440</v>
      </c>
      <c r="E4" s="163"/>
    </row>
    <row r="5" spans="1:5" s="48" customFormat="1" ht="16" x14ac:dyDescent="0.2">
      <c r="A5" s="66" t="s">
        <v>94</v>
      </c>
      <c r="B5" s="48" t="s">
        <v>95</v>
      </c>
      <c r="C5" s="67" t="s">
        <v>96</v>
      </c>
      <c r="D5" s="64">
        <v>2715</v>
      </c>
      <c r="E5" s="163"/>
    </row>
    <row r="6" spans="1:5" s="48" customFormat="1" ht="16" x14ac:dyDescent="0.2">
      <c r="A6" s="66" t="s">
        <v>97</v>
      </c>
      <c r="B6" s="48" t="s">
        <v>98</v>
      </c>
      <c r="C6" s="67" t="s">
        <v>99</v>
      </c>
      <c r="D6" s="64">
        <v>2065</v>
      </c>
      <c r="E6" s="163"/>
    </row>
    <row r="7" spans="1:5" s="48" customFormat="1" ht="16" x14ac:dyDescent="0.2">
      <c r="A7" s="66" t="s">
        <v>100</v>
      </c>
      <c r="B7" s="65" t="s">
        <v>101</v>
      </c>
      <c r="C7" s="67" t="s">
        <v>102</v>
      </c>
      <c r="D7" s="68">
        <v>1665</v>
      </c>
      <c r="E7" s="163"/>
    </row>
    <row r="8" spans="1:5" s="48" customFormat="1" ht="16" x14ac:dyDescent="0.2">
      <c r="A8" s="66"/>
      <c r="B8" s="65"/>
      <c r="C8" s="67"/>
      <c r="D8" s="68"/>
      <c r="E8" s="163"/>
    </row>
    <row r="9" spans="1:5" s="48" customFormat="1" ht="16" x14ac:dyDescent="0.2">
      <c r="A9" s="71" t="s">
        <v>104</v>
      </c>
      <c r="B9" s="72"/>
      <c r="C9" s="72"/>
      <c r="D9" s="72"/>
      <c r="E9" s="163"/>
    </row>
    <row r="10" spans="1:5" s="48" customFormat="1" ht="16" x14ac:dyDescent="0.2">
      <c r="A10" s="47" t="s">
        <v>122</v>
      </c>
      <c r="B10" t="s">
        <v>123</v>
      </c>
      <c r="C10" s="47" t="s">
        <v>107</v>
      </c>
      <c r="D10" s="64">
        <v>3490</v>
      </c>
      <c r="E10" s="163"/>
    </row>
    <row r="11" spans="1:5" s="48" customFormat="1" ht="16" x14ac:dyDescent="0.2">
      <c r="A11" s="47" t="s">
        <v>124</v>
      </c>
      <c r="B11" s="72" t="s">
        <v>125</v>
      </c>
      <c r="C11" s="47" t="s">
        <v>102</v>
      </c>
      <c r="D11" s="64">
        <v>2440</v>
      </c>
      <c r="E11" s="163"/>
    </row>
    <row r="12" spans="1:5" s="48" customFormat="1" ht="16" x14ac:dyDescent="0.2">
      <c r="A12" s="69" t="s">
        <v>105</v>
      </c>
      <c r="B12" s="70" t="s">
        <v>106</v>
      </c>
      <c r="C12" s="67" t="s">
        <v>107</v>
      </c>
      <c r="D12" s="64">
        <v>2715</v>
      </c>
      <c r="E12" s="163"/>
    </row>
    <row r="13" spans="1:5" s="48" customFormat="1" ht="16" x14ac:dyDescent="0.2">
      <c r="A13" s="69" t="s">
        <v>108</v>
      </c>
      <c r="B13" s="70" t="s">
        <v>109</v>
      </c>
      <c r="C13" s="67" t="s">
        <v>110</v>
      </c>
      <c r="D13" s="64">
        <v>2065</v>
      </c>
      <c r="E13" s="163"/>
    </row>
    <row r="14" spans="1:5" s="48" customFormat="1" ht="16" x14ac:dyDescent="0.2">
      <c r="A14" s="69" t="s">
        <v>111</v>
      </c>
      <c r="B14" s="73" t="s">
        <v>101</v>
      </c>
      <c r="C14" s="67" t="s">
        <v>112</v>
      </c>
      <c r="D14" s="68">
        <v>1665</v>
      </c>
      <c r="E14" s="163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B22"/>
  <sheetViews>
    <sheetView zoomScale="90" zoomScaleNormal="90" zoomScalePageLayoutView="80" workbookViewId="0">
      <pane xSplit="2" ySplit="4" topLeftCell="C5" activePane="bottomRight" state="frozen"/>
      <selection pane="topRight" activeCell="B1" sqref="B1"/>
      <selection pane="bottomLeft" activeCell="A3" sqref="A3"/>
      <selection pane="bottomRight" activeCell="CI8" sqref="CI8"/>
    </sheetView>
  </sheetViews>
  <sheetFormatPr baseColWidth="10" defaultColWidth="8.83203125" defaultRowHeight="15" outlineLevelCol="1" x14ac:dyDescent="0.2"/>
  <cols>
    <col min="1" max="1" width="3" customWidth="1"/>
    <col min="2" max="2" width="8.83203125" style="20"/>
    <col min="3" max="3" width="6.1640625" style="1" customWidth="1"/>
    <col min="4" max="4" width="8.5" style="1" customWidth="1"/>
    <col min="5" max="5" width="6.5" style="1" customWidth="1"/>
    <col min="6" max="6" width="8" style="1" customWidth="1"/>
    <col min="7" max="7" width="6.1640625" style="1" customWidth="1"/>
    <col min="8" max="8" width="8.33203125" style="1" customWidth="1"/>
    <col min="9" max="9" width="8" style="1" customWidth="1"/>
    <col min="10" max="10" width="6.1640625" style="1" customWidth="1"/>
    <col min="11" max="11" width="8.33203125" style="1" customWidth="1"/>
    <col min="12" max="12" width="8" style="1" customWidth="1"/>
    <col min="13" max="13" width="6.1640625" style="1" customWidth="1"/>
    <col min="14" max="14" width="8.33203125" style="1" customWidth="1"/>
    <col min="15" max="15" width="6.1640625" style="1" customWidth="1"/>
    <col min="16" max="16" width="8.5" style="1" customWidth="1"/>
    <col min="17" max="17" width="6.5" style="1" customWidth="1"/>
    <col min="18" max="18" width="6.1640625" style="1" customWidth="1"/>
    <col min="19" max="19" width="8.5" style="1" customWidth="1"/>
    <col min="20" max="20" width="6.5" style="1" customWidth="1"/>
    <col min="21" max="21" width="6.83203125" style="1" hidden="1" customWidth="1" outlineLevel="1"/>
    <col min="22" max="22" width="6.1640625" style="1" hidden="1" customWidth="1" outlineLevel="1"/>
    <col min="23" max="23" width="8.33203125" style="1" hidden="1" customWidth="1" outlineLevel="1"/>
    <col min="24" max="24" width="6.83203125" style="1" customWidth="1" collapsed="1"/>
    <col min="25" max="25" width="6.1640625" style="1" customWidth="1"/>
    <col min="26" max="26" width="8.33203125" style="1" customWidth="1"/>
    <col min="27" max="27" width="6.83203125" style="1" hidden="1" customWidth="1" outlineLevel="1"/>
    <col min="28" max="28" width="6.1640625" style="1" hidden="1" customWidth="1" outlineLevel="1"/>
    <col min="29" max="29" width="8.33203125" style="1" hidden="1" customWidth="1" outlineLevel="1"/>
    <col min="30" max="30" width="6.83203125" style="1" customWidth="1" collapsed="1"/>
    <col min="31" max="31" width="6.1640625" style="1" customWidth="1"/>
    <col min="32" max="32" width="8.33203125" style="1" customWidth="1"/>
    <col min="33" max="34" width="6.1640625" style="1" hidden="1" customWidth="1" outlineLevel="1"/>
    <col min="35" max="35" width="6.6640625" style="1" hidden="1" customWidth="1" outlineLevel="1"/>
    <col min="36" max="36" width="6.1640625" style="1" customWidth="1" collapsed="1"/>
    <col min="37" max="37" width="6.1640625" style="1" customWidth="1"/>
    <col min="38" max="38" width="6.6640625" style="1" bestFit="1" customWidth="1"/>
    <col min="39" max="44" width="6.1640625" style="1" customWidth="1"/>
    <col min="45" max="47" width="6.1640625" style="1" hidden="1" customWidth="1" outlineLevel="1"/>
    <col min="48" max="48" width="6.1640625" style="1" customWidth="1" collapsed="1"/>
    <col min="49" max="51" width="6.1640625" style="1" customWidth="1"/>
    <col min="52" max="52" width="6.5" style="1" customWidth="1"/>
    <col min="53" max="54" width="6.1640625" style="1" customWidth="1"/>
    <col min="55" max="55" width="6.5" style="1" customWidth="1"/>
    <col min="56" max="128" width="6.1640625" style="1" customWidth="1"/>
    <col min="129" max="129" width="12.33203125" style="4" customWidth="1"/>
  </cols>
  <sheetData>
    <row r="1" spans="1:132" s="2" customFormat="1" ht="57.75" customHeight="1" x14ac:dyDescent="0.2">
      <c r="B1" s="19"/>
      <c r="C1" s="161" t="s">
        <v>27</v>
      </c>
      <c r="D1" s="161"/>
      <c r="E1" s="161"/>
      <c r="F1" s="158" t="s">
        <v>28</v>
      </c>
      <c r="G1" s="158"/>
      <c r="H1" s="158"/>
      <c r="I1" s="156" t="s">
        <v>13</v>
      </c>
      <c r="J1" s="156"/>
      <c r="K1" s="156"/>
      <c r="L1" s="158" t="s">
        <v>29</v>
      </c>
      <c r="M1" s="158"/>
      <c r="N1" s="158"/>
      <c r="O1" s="156" t="s">
        <v>30</v>
      </c>
      <c r="P1" s="156"/>
      <c r="Q1" s="156"/>
      <c r="R1" s="158" t="s">
        <v>31</v>
      </c>
      <c r="S1" s="158"/>
      <c r="T1" s="158"/>
      <c r="U1" s="160" t="s">
        <v>17</v>
      </c>
      <c r="V1" s="160"/>
      <c r="W1" s="160"/>
      <c r="X1" s="156" t="s">
        <v>17</v>
      </c>
      <c r="Y1" s="156"/>
      <c r="Z1" s="156"/>
      <c r="AA1" s="160" t="s">
        <v>21</v>
      </c>
      <c r="AB1" s="160"/>
      <c r="AC1" s="160"/>
      <c r="AD1" s="158" t="s">
        <v>21</v>
      </c>
      <c r="AE1" s="158"/>
      <c r="AF1" s="158"/>
      <c r="AG1" s="160" t="s">
        <v>18</v>
      </c>
      <c r="AH1" s="160"/>
      <c r="AI1" s="160"/>
      <c r="AJ1" s="156" t="s">
        <v>18</v>
      </c>
      <c r="AK1" s="156"/>
      <c r="AL1" s="156"/>
      <c r="AM1" s="158" t="s">
        <v>20</v>
      </c>
      <c r="AN1" s="158"/>
      <c r="AO1" s="158"/>
      <c r="AP1" s="156" t="s">
        <v>19</v>
      </c>
      <c r="AQ1" s="156"/>
      <c r="AR1" s="156"/>
      <c r="AS1" s="160" t="s">
        <v>62</v>
      </c>
      <c r="AT1" s="160"/>
      <c r="AU1" s="160"/>
      <c r="AV1" s="158" t="s">
        <v>62</v>
      </c>
      <c r="AW1" s="158"/>
      <c r="AX1" s="158"/>
      <c r="AY1" s="156" t="s">
        <v>33</v>
      </c>
      <c r="AZ1" s="156"/>
      <c r="BA1" s="156"/>
      <c r="BB1" s="158" t="s">
        <v>32</v>
      </c>
      <c r="BC1" s="158"/>
      <c r="BD1" s="158"/>
      <c r="BE1" s="156" t="s">
        <v>14</v>
      </c>
      <c r="BF1" s="156"/>
      <c r="BG1" s="156"/>
      <c r="BH1" s="158" t="s">
        <v>15</v>
      </c>
      <c r="BI1" s="158"/>
      <c r="BJ1" s="158"/>
      <c r="BK1" s="156" t="s">
        <v>34</v>
      </c>
      <c r="BL1" s="156"/>
      <c r="BM1" s="156"/>
      <c r="BN1" s="158" t="s">
        <v>35</v>
      </c>
      <c r="BO1" s="158"/>
      <c r="BP1" s="158"/>
      <c r="BQ1" s="156" t="s">
        <v>36</v>
      </c>
      <c r="BR1" s="156"/>
      <c r="BS1" s="156"/>
      <c r="BT1" s="158" t="s">
        <v>37</v>
      </c>
      <c r="BU1" s="158"/>
      <c r="BV1" s="158"/>
      <c r="BW1" s="159" t="s">
        <v>22</v>
      </c>
      <c r="BX1" s="159"/>
      <c r="BY1" s="159"/>
      <c r="BZ1" s="158" t="s">
        <v>16</v>
      </c>
      <c r="CA1" s="158"/>
      <c r="CB1" s="158"/>
      <c r="CC1" s="156" t="s">
        <v>38</v>
      </c>
      <c r="CD1" s="156"/>
      <c r="CE1" s="156"/>
      <c r="CF1" s="158" t="s">
        <v>39</v>
      </c>
      <c r="CG1" s="158"/>
      <c r="CH1" s="158"/>
      <c r="CI1" s="156" t="s">
        <v>40</v>
      </c>
      <c r="CJ1" s="156"/>
      <c r="CK1" s="156"/>
      <c r="CL1" s="158" t="s">
        <v>41</v>
      </c>
      <c r="CM1" s="158"/>
      <c r="CN1" s="158"/>
      <c r="CO1" s="156" t="s">
        <v>4</v>
      </c>
      <c r="CP1" s="156"/>
      <c r="CQ1" s="156"/>
      <c r="CR1" s="158" t="s">
        <v>42</v>
      </c>
      <c r="CS1" s="158"/>
      <c r="CT1" s="158"/>
      <c r="CU1" s="156" t="s">
        <v>43</v>
      </c>
      <c r="CV1" s="156"/>
      <c r="CW1" s="156"/>
      <c r="CX1" s="158" t="s">
        <v>5</v>
      </c>
      <c r="CY1" s="158"/>
      <c r="CZ1" s="158"/>
      <c r="DA1" s="162" t="s">
        <v>59</v>
      </c>
      <c r="DB1" s="162"/>
      <c r="DC1" s="162"/>
      <c r="DD1" s="158" t="s">
        <v>6</v>
      </c>
      <c r="DE1" s="158"/>
      <c r="DF1" s="158"/>
      <c r="DG1" s="156" t="s">
        <v>23</v>
      </c>
      <c r="DH1" s="156"/>
      <c r="DI1" s="156"/>
      <c r="DJ1" s="158" t="s">
        <v>7</v>
      </c>
      <c r="DK1" s="158"/>
      <c r="DL1" s="158"/>
      <c r="DM1" s="156" t="s">
        <v>24</v>
      </c>
      <c r="DN1" s="156"/>
      <c r="DO1" s="156"/>
      <c r="DP1" s="158" t="s">
        <v>25</v>
      </c>
      <c r="DQ1" s="158"/>
      <c r="DR1" s="158"/>
      <c r="DS1" s="156" t="s">
        <v>8</v>
      </c>
      <c r="DT1" s="156"/>
      <c r="DU1" s="156"/>
      <c r="DV1" s="158" t="s">
        <v>26</v>
      </c>
      <c r="DW1" s="158"/>
      <c r="DX1" s="158"/>
      <c r="DY1" s="6" t="s">
        <v>3</v>
      </c>
    </row>
    <row r="2" spans="1:132" s="2" customFormat="1" ht="16.25" customHeight="1" x14ac:dyDescent="0.2">
      <c r="B2" s="19"/>
      <c r="C2" s="17"/>
      <c r="D2" s="17"/>
      <c r="E2" s="17"/>
      <c r="F2" s="16"/>
      <c r="G2" s="16"/>
      <c r="H2" s="16"/>
      <c r="L2" s="16"/>
      <c r="M2" s="16"/>
      <c r="N2" s="16"/>
      <c r="O2" s="156" t="s">
        <v>61</v>
      </c>
      <c r="P2" s="156"/>
      <c r="Q2" s="156"/>
      <c r="R2" s="16"/>
      <c r="S2" s="16"/>
      <c r="T2" s="16"/>
      <c r="U2" s="40"/>
      <c r="V2" s="40"/>
      <c r="W2" s="40"/>
      <c r="AA2" s="40"/>
      <c r="AB2" s="40"/>
      <c r="AC2" s="40"/>
      <c r="AD2" s="16"/>
      <c r="AE2" s="16"/>
      <c r="AF2" s="16"/>
      <c r="AG2" s="40"/>
      <c r="AH2" s="40"/>
      <c r="AI2" s="40"/>
      <c r="AM2" s="16"/>
      <c r="AN2" s="16"/>
      <c r="AO2" s="16"/>
      <c r="AS2" s="40"/>
      <c r="AT2" s="40"/>
      <c r="AU2" s="40"/>
      <c r="AV2" s="16"/>
      <c r="AW2" s="16"/>
      <c r="AX2" s="16"/>
      <c r="BB2" s="16"/>
      <c r="BC2" s="16"/>
      <c r="BD2" s="16"/>
      <c r="BH2" s="16"/>
      <c r="BI2" s="16"/>
      <c r="BJ2" s="16"/>
      <c r="BN2" s="16"/>
      <c r="BO2" s="16"/>
      <c r="BP2" s="16"/>
      <c r="BT2" s="16"/>
      <c r="BU2" s="16"/>
      <c r="BV2" s="16"/>
      <c r="BZ2" s="16"/>
      <c r="CA2" s="16"/>
      <c r="CB2" s="16"/>
      <c r="CF2" s="16"/>
      <c r="CG2" s="16"/>
      <c r="CH2" s="16"/>
      <c r="CL2" s="16"/>
      <c r="CM2" s="16"/>
      <c r="CN2" s="16"/>
      <c r="CR2" s="16"/>
      <c r="CS2" s="16"/>
      <c r="CT2" s="16"/>
      <c r="CX2" s="16"/>
      <c r="CY2" s="16"/>
      <c r="CZ2" s="16"/>
      <c r="DA2" s="27"/>
      <c r="DB2" s="27"/>
      <c r="DC2" s="27"/>
      <c r="DD2" s="16"/>
      <c r="DE2" s="16"/>
      <c r="DF2" s="16"/>
      <c r="DJ2" s="16"/>
      <c r="DK2" s="16"/>
      <c r="DL2" s="16"/>
      <c r="DP2" s="16"/>
      <c r="DQ2" s="16"/>
      <c r="DR2" s="16"/>
      <c r="DV2" s="16"/>
      <c r="DW2" s="16"/>
      <c r="DX2" s="16"/>
      <c r="DY2" s="6"/>
    </row>
    <row r="3" spans="1:132" s="2" customFormat="1" ht="16.25" customHeight="1" x14ac:dyDescent="0.2">
      <c r="B3" s="19"/>
      <c r="C3" s="17"/>
      <c r="D3" s="17"/>
      <c r="E3" s="17"/>
      <c r="F3" s="16"/>
      <c r="G3" s="16"/>
      <c r="H3" s="16"/>
      <c r="L3" s="16"/>
      <c r="M3" s="16"/>
      <c r="N3" s="16"/>
      <c r="O3" s="157" t="s">
        <v>60</v>
      </c>
      <c r="P3" s="157"/>
      <c r="Q3" s="157"/>
      <c r="R3" s="16"/>
      <c r="S3" s="16"/>
      <c r="T3" s="16"/>
      <c r="U3" s="40"/>
      <c r="V3" s="40"/>
      <c r="W3" s="40"/>
      <c r="AA3" s="40"/>
      <c r="AB3" s="40"/>
      <c r="AC3" s="40"/>
      <c r="AD3" s="16"/>
      <c r="AE3" s="16"/>
      <c r="AF3" s="16"/>
      <c r="AG3" s="40"/>
      <c r="AH3" s="40"/>
      <c r="AI3" s="40"/>
      <c r="AM3" s="16"/>
      <c r="AN3" s="16"/>
      <c r="AO3" s="16"/>
      <c r="AS3" s="40"/>
      <c r="AT3" s="40"/>
      <c r="AU3" s="40"/>
      <c r="AV3" s="16"/>
      <c r="AW3" s="16"/>
      <c r="AX3" s="16"/>
      <c r="BB3" s="16"/>
      <c r="BC3" s="16"/>
      <c r="BD3" s="16"/>
      <c r="BH3" s="16"/>
      <c r="BI3" s="16"/>
      <c r="BJ3" s="16"/>
      <c r="BN3" s="16"/>
      <c r="BO3" s="16"/>
      <c r="BP3" s="16"/>
      <c r="BT3" s="16"/>
      <c r="BU3" s="16"/>
      <c r="BV3" s="16"/>
      <c r="BZ3" s="16"/>
      <c r="CA3" s="16"/>
      <c r="CB3" s="16"/>
      <c r="CF3" s="16"/>
      <c r="CG3" s="16"/>
      <c r="CH3" s="16"/>
      <c r="CL3" s="16"/>
      <c r="CM3" s="16"/>
      <c r="CN3" s="16"/>
      <c r="CR3" s="16"/>
      <c r="CS3" s="16"/>
      <c r="CT3" s="16"/>
      <c r="CX3" s="16"/>
      <c r="CY3" s="16"/>
      <c r="CZ3" s="16"/>
      <c r="DA3" s="27"/>
      <c r="DB3" s="27"/>
      <c r="DC3" s="27"/>
      <c r="DD3" s="16"/>
      <c r="DE3" s="16"/>
      <c r="DF3" s="16"/>
      <c r="DJ3" s="16"/>
      <c r="DK3" s="16"/>
      <c r="DL3" s="16"/>
      <c r="DP3" s="16"/>
      <c r="DQ3" s="16"/>
      <c r="DR3" s="16"/>
      <c r="DV3" s="16"/>
      <c r="DW3" s="16"/>
      <c r="DX3" s="16"/>
      <c r="DY3" s="6"/>
    </row>
    <row r="4" spans="1:132" x14ac:dyDescent="0.2">
      <c r="C4" s="1" t="s">
        <v>0</v>
      </c>
      <c r="D4" s="1" t="s">
        <v>1</v>
      </c>
      <c r="E4" s="1" t="s">
        <v>2</v>
      </c>
      <c r="F4" s="11" t="s">
        <v>0</v>
      </c>
      <c r="G4" s="11" t="s">
        <v>1</v>
      </c>
      <c r="H4" s="11" t="s">
        <v>2</v>
      </c>
      <c r="I4" s="10" t="s">
        <v>0</v>
      </c>
      <c r="J4" s="10" t="s">
        <v>1</v>
      </c>
      <c r="K4" s="10" t="s">
        <v>2</v>
      </c>
      <c r="L4" s="11" t="s">
        <v>0</v>
      </c>
      <c r="M4" s="11" t="s">
        <v>1</v>
      </c>
      <c r="N4" s="11" t="s">
        <v>2</v>
      </c>
      <c r="O4" s="8" t="s">
        <v>0</v>
      </c>
      <c r="P4" s="8" t="s">
        <v>1</v>
      </c>
      <c r="Q4" s="8" t="s">
        <v>2</v>
      </c>
      <c r="R4" s="12" t="s">
        <v>0</v>
      </c>
      <c r="S4" s="12" t="s">
        <v>1</v>
      </c>
      <c r="T4" s="12" t="s">
        <v>2</v>
      </c>
      <c r="U4" s="41" t="s">
        <v>0</v>
      </c>
      <c r="V4" s="41" t="s">
        <v>1</v>
      </c>
      <c r="W4" s="41" t="s">
        <v>2</v>
      </c>
      <c r="X4" s="10" t="s">
        <v>0</v>
      </c>
      <c r="Y4" s="10" t="s">
        <v>1</v>
      </c>
      <c r="Z4" s="10" t="s">
        <v>2</v>
      </c>
      <c r="AA4" s="41" t="s">
        <v>0</v>
      </c>
      <c r="AB4" s="41" t="s">
        <v>1</v>
      </c>
      <c r="AC4" s="41" t="s">
        <v>2</v>
      </c>
      <c r="AD4" s="11" t="s">
        <v>0</v>
      </c>
      <c r="AE4" s="11" t="s">
        <v>1</v>
      </c>
      <c r="AF4" s="11" t="s">
        <v>2</v>
      </c>
      <c r="AG4" s="44" t="s">
        <v>0</v>
      </c>
      <c r="AH4" s="44" t="s">
        <v>1</v>
      </c>
      <c r="AI4" s="44" t="s">
        <v>2</v>
      </c>
      <c r="AJ4" s="1" t="s">
        <v>0</v>
      </c>
      <c r="AK4" s="1" t="s">
        <v>1</v>
      </c>
      <c r="AL4" s="1" t="s">
        <v>2</v>
      </c>
      <c r="AM4" s="12" t="s">
        <v>0</v>
      </c>
      <c r="AN4" s="12" t="s">
        <v>1</v>
      </c>
      <c r="AO4" s="12" t="s">
        <v>2</v>
      </c>
      <c r="AP4" s="10" t="s">
        <v>0</v>
      </c>
      <c r="AQ4" s="10" t="s">
        <v>1</v>
      </c>
      <c r="AR4" s="10" t="s">
        <v>2</v>
      </c>
      <c r="AS4" s="41" t="s">
        <v>0</v>
      </c>
      <c r="AT4" s="41" t="s">
        <v>1</v>
      </c>
      <c r="AU4" s="41" t="s">
        <v>2</v>
      </c>
      <c r="AV4" s="11" t="s">
        <v>0</v>
      </c>
      <c r="AW4" s="11" t="s">
        <v>1</v>
      </c>
      <c r="AX4" s="11" t="s">
        <v>2</v>
      </c>
      <c r="AY4" s="1" t="s">
        <v>0</v>
      </c>
      <c r="AZ4" s="1" t="s">
        <v>1</v>
      </c>
      <c r="BA4" s="1" t="s">
        <v>2</v>
      </c>
      <c r="BB4" s="14" t="s">
        <v>0</v>
      </c>
      <c r="BC4" s="14" t="s">
        <v>1</v>
      </c>
      <c r="BD4" s="14" t="s">
        <v>2</v>
      </c>
      <c r="BE4" s="10" t="s">
        <v>0</v>
      </c>
      <c r="BF4" s="10" t="s">
        <v>1</v>
      </c>
      <c r="BG4" s="10" t="s">
        <v>2</v>
      </c>
      <c r="BH4" s="11" t="s">
        <v>0</v>
      </c>
      <c r="BI4" s="11" t="s">
        <v>1</v>
      </c>
      <c r="BJ4" s="11" t="s">
        <v>2</v>
      </c>
      <c r="BK4" s="10" t="s">
        <v>0</v>
      </c>
      <c r="BL4" s="10" t="s">
        <v>1</v>
      </c>
      <c r="BM4" s="10" t="s">
        <v>2</v>
      </c>
      <c r="BN4" s="14" t="s">
        <v>0</v>
      </c>
      <c r="BO4" s="14" t="s">
        <v>1</v>
      </c>
      <c r="BP4" s="14" t="s">
        <v>2</v>
      </c>
      <c r="BQ4" s="8" t="s">
        <v>0</v>
      </c>
      <c r="BR4" s="8" t="s">
        <v>1</v>
      </c>
      <c r="BS4" s="8" t="s">
        <v>2</v>
      </c>
      <c r="BT4" s="14" t="s">
        <v>0</v>
      </c>
      <c r="BU4" s="14" t="s">
        <v>1</v>
      </c>
      <c r="BV4" s="14" t="s">
        <v>2</v>
      </c>
      <c r="BW4" s="1" t="s">
        <v>0</v>
      </c>
      <c r="BX4" s="1" t="s">
        <v>1</v>
      </c>
      <c r="BY4" s="1" t="s">
        <v>2</v>
      </c>
      <c r="BZ4" s="11" t="s">
        <v>0</v>
      </c>
      <c r="CA4" s="11" t="s">
        <v>1</v>
      </c>
      <c r="CB4" s="11" t="s">
        <v>2</v>
      </c>
      <c r="CC4" s="1" t="s">
        <v>0</v>
      </c>
      <c r="CD4" s="1" t="s">
        <v>1</v>
      </c>
      <c r="CE4" s="1" t="s">
        <v>2</v>
      </c>
      <c r="CF4" s="11" t="s">
        <v>0</v>
      </c>
      <c r="CG4" s="11" t="s">
        <v>1</v>
      </c>
      <c r="CH4" s="11" t="s">
        <v>2</v>
      </c>
      <c r="CI4" s="1" t="s">
        <v>0</v>
      </c>
      <c r="CJ4" s="1" t="s">
        <v>1</v>
      </c>
      <c r="CK4" s="1" t="s">
        <v>2</v>
      </c>
      <c r="CL4" s="11" t="s">
        <v>0</v>
      </c>
      <c r="CM4" s="11" t="s">
        <v>1</v>
      </c>
      <c r="CN4" s="11" t="s">
        <v>2</v>
      </c>
      <c r="CO4" s="10" t="s">
        <v>0</v>
      </c>
      <c r="CP4" s="10" t="s">
        <v>1</v>
      </c>
      <c r="CQ4" s="10" t="s">
        <v>2</v>
      </c>
      <c r="CR4" s="11" t="s">
        <v>0</v>
      </c>
      <c r="CS4" s="11" t="s">
        <v>1</v>
      </c>
      <c r="CT4" s="11" t="s">
        <v>2</v>
      </c>
      <c r="CU4" s="10" t="s">
        <v>0</v>
      </c>
      <c r="CV4" s="10" t="s">
        <v>1</v>
      </c>
      <c r="CW4" s="10" t="s">
        <v>2</v>
      </c>
      <c r="CX4" s="11" t="s">
        <v>0</v>
      </c>
      <c r="CY4" s="11" t="s">
        <v>1</v>
      </c>
      <c r="CZ4" s="11" t="s">
        <v>2</v>
      </c>
      <c r="DA4" s="10" t="s">
        <v>0</v>
      </c>
      <c r="DB4" s="10" t="s">
        <v>1</v>
      </c>
      <c r="DC4" s="10" t="s">
        <v>2</v>
      </c>
      <c r="DD4" s="11" t="s">
        <v>0</v>
      </c>
      <c r="DE4" s="11" t="s">
        <v>1</v>
      </c>
      <c r="DF4" s="11" t="s">
        <v>2</v>
      </c>
      <c r="DG4" s="10" t="s">
        <v>0</v>
      </c>
      <c r="DH4" s="10" t="s">
        <v>1</v>
      </c>
      <c r="DI4" s="10" t="s">
        <v>2</v>
      </c>
      <c r="DJ4" s="11" t="s">
        <v>0</v>
      </c>
      <c r="DK4" s="11" t="s">
        <v>1</v>
      </c>
      <c r="DL4" s="11" t="s">
        <v>2</v>
      </c>
      <c r="DM4" s="10" t="s">
        <v>0</v>
      </c>
      <c r="DN4" s="10" t="s">
        <v>1</v>
      </c>
      <c r="DO4" s="10" t="s">
        <v>2</v>
      </c>
      <c r="DP4" s="11" t="s">
        <v>0</v>
      </c>
      <c r="DQ4" s="11" t="s">
        <v>1</v>
      </c>
      <c r="DR4" s="11" t="s">
        <v>2</v>
      </c>
      <c r="DS4" s="10" t="s">
        <v>0</v>
      </c>
      <c r="DT4" s="10" t="s">
        <v>1</v>
      </c>
      <c r="DU4" s="10" t="s">
        <v>2</v>
      </c>
      <c r="DV4" s="11" t="s">
        <v>0</v>
      </c>
      <c r="DW4" s="11" t="s">
        <v>1</v>
      </c>
      <c r="DX4" s="11" t="s">
        <v>2</v>
      </c>
      <c r="DY4" s="5"/>
    </row>
    <row r="5" spans="1:132" x14ac:dyDescent="0.2">
      <c r="A5" t="s">
        <v>9</v>
      </c>
      <c r="B5" s="21" t="s">
        <v>44</v>
      </c>
      <c r="C5" s="7"/>
      <c r="D5" s="7"/>
      <c r="E5" s="7">
        <v>2090</v>
      </c>
      <c r="F5" s="46">
        <v>1</v>
      </c>
      <c r="G5" s="12">
        <v>5</v>
      </c>
      <c r="H5" s="12">
        <v>2090</v>
      </c>
      <c r="I5" s="7"/>
      <c r="J5" s="7"/>
      <c r="K5" s="7">
        <v>1490</v>
      </c>
      <c r="L5" s="12"/>
      <c r="M5" s="12"/>
      <c r="N5" s="12">
        <v>2090</v>
      </c>
      <c r="O5" s="7"/>
      <c r="P5" s="7"/>
      <c r="Q5" s="7">
        <v>1200</v>
      </c>
      <c r="R5" s="12"/>
      <c r="S5" s="12"/>
      <c r="T5" s="12">
        <v>1500</v>
      </c>
      <c r="U5" s="42"/>
      <c r="V5" s="42"/>
      <c r="W5" s="42">
        <v>1345</v>
      </c>
      <c r="X5" s="7"/>
      <c r="Y5" s="7"/>
      <c r="Z5" s="7">
        <v>2690</v>
      </c>
      <c r="AA5" s="46">
        <v>1</v>
      </c>
      <c r="AB5" s="42">
        <v>5</v>
      </c>
      <c r="AC5" s="42">
        <v>1045</v>
      </c>
      <c r="AD5" s="46">
        <v>1</v>
      </c>
      <c r="AE5" s="12">
        <v>5</v>
      </c>
      <c r="AF5" s="12">
        <v>2090</v>
      </c>
      <c r="AG5" s="42"/>
      <c r="AH5" s="42"/>
      <c r="AI5" s="42">
        <v>1345</v>
      </c>
      <c r="AJ5" s="7"/>
      <c r="AK5" s="7"/>
      <c r="AL5" s="7">
        <v>2690</v>
      </c>
      <c r="AM5" s="12"/>
      <c r="AN5" s="12"/>
      <c r="AO5" s="12">
        <v>2090</v>
      </c>
      <c r="AP5" s="7"/>
      <c r="AQ5" s="7"/>
      <c r="AR5" s="7">
        <v>2190</v>
      </c>
      <c r="AS5" s="42"/>
      <c r="AT5" s="42"/>
      <c r="AU5" s="42">
        <v>795</v>
      </c>
      <c r="AV5" s="12"/>
      <c r="AW5" s="12"/>
      <c r="AX5" s="12">
        <v>1590</v>
      </c>
      <c r="AY5" s="46">
        <v>1</v>
      </c>
      <c r="AZ5" s="7">
        <v>5</v>
      </c>
      <c r="BA5" s="7">
        <v>2190</v>
      </c>
      <c r="BB5" s="12"/>
      <c r="BC5" s="12"/>
      <c r="BD5" s="12">
        <v>1390</v>
      </c>
      <c r="BE5" s="7"/>
      <c r="BF5" s="7"/>
      <c r="BG5" s="7">
        <v>1100</v>
      </c>
      <c r="BH5" s="12"/>
      <c r="BI5" s="12"/>
      <c r="BJ5" s="12">
        <v>1690</v>
      </c>
      <c r="BK5" s="7"/>
      <c r="BL5" s="7"/>
      <c r="BM5" s="7">
        <v>1390</v>
      </c>
      <c r="BN5" s="12"/>
      <c r="BO5" s="12"/>
      <c r="BP5" s="12">
        <v>1590</v>
      </c>
      <c r="BQ5" s="7"/>
      <c r="BR5" s="7"/>
      <c r="BS5" s="7">
        <v>3490</v>
      </c>
      <c r="BT5" s="12"/>
      <c r="BU5" s="12"/>
      <c r="BV5" s="12">
        <v>2090</v>
      </c>
      <c r="BW5" s="28">
        <v>0</v>
      </c>
      <c r="BX5" s="28">
        <v>5</v>
      </c>
      <c r="BY5" s="7">
        <v>2590</v>
      </c>
      <c r="BZ5" s="12"/>
      <c r="CA5" s="12"/>
      <c r="CB5" s="12">
        <v>2390</v>
      </c>
      <c r="CC5" s="7"/>
      <c r="CD5" s="7"/>
      <c r="CE5" s="7">
        <v>3490</v>
      </c>
      <c r="CF5" s="12"/>
      <c r="CG5" s="12"/>
      <c r="CH5" s="12">
        <v>2190</v>
      </c>
      <c r="CI5" s="7"/>
      <c r="CJ5" s="7"/>
      <c r="CK5" s="7">
        <v>1590</v>
      </c>
      <c r="CL5" s="12"/>
      <c r="CM5" s="12"/>
      <c r="CN5" s="12">
        <v>1040</v>
      </c>
      <c r="CO5" s="7"/>
      <c r="CP5" s="7"/>
      <c r="CQ5" s="7">
        <v>1190</v>
      </c>
      <c r="CR5" s="46">
        <v>1</v>
      </c>
      <c r="CS5" s="28">
        <v>9</v>
      </c>
      <c r="CT5" s="12">
        <v>340</v>
      </c>
      <c r="CU5" s="7"/>
      <c r="CV5" s="7"/>
      <c r="CW5" s="7">
        <v>290</v>
      </c>
      <c r="CX5" s="12">
        <v>1</v>
      </c>
      <c r="CY5" s="12">
        <v>5</v>
      </c>
      <c r="CZ5" s="12">
        <v>440</v>
      </c>
      <c r="DA5" s="7"/>
      <c r="DB5" s="7"/>
      <c r="DC5" s="7">
        <v>380</v>
      </c>
      <c r="DD5" s="46">
        <v>1</v>
      </c>
      <c r="DE5" s="12">
        <v>5</v>
      </c>
      <c r="DF5" s="12">
        <v>490</v>
      </c>
      <c r="DG5" s="7"/>
      <c r="DH5" s="7"/>
      <c r="DI5" s="7">
        <v>380</v>
      </c>
      <c r="DJ5" s="12"/>
      <c r="DK5" s="12"/>
      <c r="DL5" s="12">
        <v>440</v>
      </c>
      <c r="DM5" s="7"/>
      <c r="DN5" s="7"/>
      <c r="DO5" s="7">
        <v>990</v>
      </c>
      <c r="DP5" s="12"/>
      <c r="DQ5" s="12"/>
      <c r="DR5" s="12">
        <v>1690</v>
      </c>
      <c r="DS5" s="7"/>
      <c r="DT5" s="7"/>
      <c r="DU5" s="7">
        <v>890</v>
      </c>
      <c r="DV5" s="12"/>
      <c r="DW5" s="12"/>
      <c r="DX5" s="12">
        <v>80</v>
      </c>
      <c r="DY5" s="5">
        <f>(C5*E5)+(F5*H5)+(I5*K5)+(L5*N5)+(O5*Q5)+(R5*T5)+(U5*W5)+(X5*Z5)+(AA5*AC5)+(AD5*AF5)+(AG5*AI5)+(AJ5*AL5)+(AM5*AO5)+(AP5*AR5)+(AS5*AU5)+(AV5*AX5)+(AY5*BA5)+(BB5*BD5)+(BE5*BG5)+(BH5*BJ5)+(BK5*BM5)+(BN5*BP5)+(BQ5*BS5)+(BT5*BV5)+(BZ5*CB5)+(CC5*CE5)+(BW5*BY5)+(CI5*CK5)+(CL5*CN5)+(DM5*DO5)+(CF5*CH5)+(CO5*CQ5)+(CR5*CT5)+(CU5*CW5)+(CX5*CZ5)+(DA5*DC5)+(DG5*DI5)+(DD5*DF5)+(DJ5*DL5)+(DP5*DR5)+(DS5*DU5)+(DV5*DX5)</f>
        <v>8685</v>
      </c>
    </row>
    <row r="6" spans="1:132" x14ac:dyDescent="0.2">
      <c r="A6" s="3" t="s">
        <v>10</v>
      </c>
      <c r="B6" s="21" t="s">
        <v>45</v>
      </c>
      <c r="C6" s="7"/>
      <c r="D6" s="7"/>
      <c r="E6" s="7">
        <v>2090</v>
      </c>
      <c r="F6" s="46">
        <v>1</v>
      </c>
      <c r="G6" s="12">
        <v>5</v>
      </c>
      <c r="H6" s="12">
        <v>2090</v>
      </c>
      <c r="I6" s="7"/>
      <c r="J6" s="7"/>
      <c r="K6" s="7">
        <v>1490</v>
      </c>
      <c r="L6" s="12"/>
      <c r="M6" s="12"/>
      <c r="N6" s="12">
        <v>2090</v>
      </c>
      <c r="O6" s="7"/>
      <c r="P6" s="7"/>
      <c r="Q6" s="7">
        <v>1200</v>
      </c>
      <c r="R6" s="12"/>
      <c r="S6" s="12"/>
      <c r="T6" s="12">
        <v>1500</v>
      </c>
      <c r="U6" s="46">
        <v>1</v>
      </c>
      <c r="V6" s="42">
        <v>5</v>
      </c>
      <c r="W6" s="42">
        <v>1345</v>
      </c>
      <c r="X6" s="46">
        <v>1</v>
      </c>
      <c r="Y6" s="7">
        <v>5</v>
      </c>
      <c r="Z6" s="7">
        <v>2690</v>
      </c>
      <c r="AA6" s="42"/>
      <c r="AB6" s="42"/>
      <c r="AC6" s="42">
        <v>1045</v>
      </c>
      <c r="AD6" s="12"/>
      <c r="AE6" s="12"/>
      <c r="AF6" s="12">
        <v>2090</v>
      </c>
      <c r="AG6" s="46">
        <v>1</v>
      </c>
      <c r="AH6" s="42">
        <v>5</v>
      </c>
      <c r="AI6" s="42">
        <v>1345</v>
      </c>
      <c r="AJ6" s="46">
        <v>1</v>
      </c>
      <c r="AK6" s="7">
        <v>5</v>
      </c>
      <c r="AL6" s="7">
        <v>2690</v>
      </c>
      <c r="AM6" s="12"/>
      <c r="AN6" s="12"/>
      <c r="AO6" s="12">
        <v>2090</v>
      </c>
      <c r="AP6" s="7"/>
      <c r="AQ6" s="7"/>
      <c r="AR6" s="7">
        <v>2190</v>
      </c>
      <c r="AS6" s="42"/>
      <c r="AT6" s="42"/>
      <c r="AU6" s="42">
        <v>795</v>
      </c>
      <c r="AV6" s="12"/>
      <c r="AW6" s="12"/>
      <c r="AX6" s="12">
        <v>1590</v>
      </c>
      <c r="AY6" s="7"/>
      <c r="AZ6" s="7"/>
      <c r="BA6" s="7">
        <v>2190</v>
      </c>
      <c r="BB6" s="12"/>
      <c r="BC6" s="12"/>
      <c r="BD6" s="12">
        <v>1390</v>
      </c>
      <c r="BE6" s="7"/>
      <c r="BF6" s="7"/>
      <c r="BG6" s="7">
        <v>1100</v>
      </c>
      <c r="BH6" s="12"/>
      <c r="BI6" s="12"/>
      <c r="BJ6" s="12">
        <v>1690</v>
      </c>
      <c r="BK6" s="7">
        <v>1</v>
      </c>
      <c r="BL6" s="7">
        <v>5</v>
      </c>
      <c r="BM6" s="7">
        <v>1390</v>
      </c>
      <c r="BN6" s="12"/>
      <c r="BO6" s="12"/>
      <c r="BP6" s="12">
        <v>1590</v>
      </c>
      <c r="BQ6" s="7"/>
      <c r="BR6" s="7"/>
      <c r="BS6" s="7">
        <v>3490</v>
      </c>
      <c r="BT6" s="12"/>
      <c r="BU6" s="12"/>
      <c r="BV6" s="12">
        <v>2090</v>
      </c>
      <c r="BW6" s="7"/>
      <c r="BX6" s="7"/>
      <c r="BY6" s="7">
        <v>2590</v>
      </c>
      <c r="BZ6" s="12"/>
      <c r="CA6" s="12"/>
      <c r="CB6" s="12">
        <v>2390</v>
      </c>
      <c r="CC6" s="7"/>
      <c r="CD6" s="7"/>
      <c r="CE6" s="7">
        <v>3490</v>
      </c>
      <c r="CF6" s="12"/>
      <c r="CG6" s="12"/>
      <c r="CH6" s="12">
        <v>2190</v>
      </c>
      <c r="CI6" s="7"/>
      <c r="CJ6" s="7"/>
      <c r="CK6" s="7">
        <v>1590</v>
      </c>
      <c r="CL6" s="12"/>
      <c r="CM6" s="12"/>
      <c r="CN6" s="12">
        <v>1040</v>
      </c>
      <c r="CO6" s="7"/>
      <c r="CP6" s="7"/>
      <c r="CQ6" s="7">
        <v>1190</v>
      </c>
      <c r="CR6" s="12"/>
      <c r="CS6" s="12"/>
      <c r="CT6" s="12">
        <v>340</v>
      </c>
      <c r="CU6" s="7"/>
      <c r="CV6" s="7"/>
      <c r="CW6" s="7">
        <v>290</v>
      </c>
      <c r="CX6" s="12"/>
      <c r="CY6" s="12"/>
      <c r="CZ6" s="12">
        <v>440</v>
      </c>
      <c r="DA6" s="39">
        <v>1</v>
      </c>
      <c r="DB6" s="7">
        <v>5</v>
      </c>
      <c r="DC6" s="7">
        <v>380</v>
      </c>
      <c r="DD6" s="12"/>
      <c r="DE6" s="12"/>
      <c r="DF6" s="12">
        <v>490</v>
      </c>
      <c r="DG6" s="7"/>
      <c r="DH6" s="7"/>
      <c r="DI6" s="7">
        <v>380</v>
      </c>
      <c r="DJ6" s="12"/>
      <c r="DK6" s="12"/>
      <c r="DL6" s="12">
        <v>440</v>
      </c>
      <c r="DM6" s="7"/>
      <c r="DN6" s="7"/>
      <c r="DO6" s="7">
        <v>990</v>
      </c>
      <c r="DP6" s="12"/>
      <c r="DQ6" s="12"/>
      <c r="DR6" s="12">
        <v>1690</v>
      </c>
      <c r="DS6" s="7"/>
      <c r="DT6" s="7"/>
      <c r="DU6" s="7">
        <v>890</v>
      </c>
      <c r="DV6" s="12"/>
      <c r="DW6" s="12"/>
      <c r="DX6" s="12">
        <v>80</v>
      </c>
      <c r="DY6" s="5">
        <f t="shared" ref="DY6:DY13" si="0">(C6*E6)+(F6*H6)+(I6*K6)+(L6*N6)+(O6*Q6)+(R6*T6)+(U6*W6)+(X6*Z6)+(AA6*AC6)+(AD6*AF6)+(AG6*AI6)+(AJ6*AL6)+(AM6*AO6)+(AP6*AR6)+(AS6*AU6)+(AV6*AX6)+(AY6*BA6)+(BB6*BD6)+(BE6*BG6)+(BH6*BJ6)+(BK6*BM6)+(BN6*BP6)+(BQ6*BS6)+(BT6*BV6)+(BZ6*CB6)+(CC6*CE6)+(BW6*BY6)+(CI6*CK6)+(CL6*CN6)+(DM6*DO6)+(CF6*CH6)+(CO6*CQ6)+(CR6*CT6)+(CU6*CW6)+(CX6*CZ6)+(DA6*DC6)+(DG6*DI6)+(DD6*DF6)+(DJ6*DL6)+(DP6*DR6)+(DS6*DU6)+(DV6*DX6)</f>
        <v>11930</v>
      </c>
    </row>
    <row r="7" spans="1:132" x14ac:dyDescent="0.2">
      <c r="A7" t="s">
        <v>12</v>
      </c>
      <c r="B7" s="23" t="s">
        <v>47</v>
      </c>
      <c r="C7" s="7"/>
      <c r="D7" s="7"/>
      <c r="E7" s="7">
        <v>2090</v>
      </c>
      <c r="F7" s="46">
        <v>1</v>
      </c>
      <c r="G7" s="12">
        <v>5</v>
      </c>
      <c r="H7" s="12">
        <v>2090</v>
      </c>
      <c r="I7" s="7"/>
      <c r="J7" s="7"/>
      <c r="K7" s="7">
        <v>1490</v>
      </c>
      <c r="L7" s="12"/>
      <c r="M7" s="12"/>
      <c r="N7" s="12">
        <v>2090</v>
      </c>
      <c r="O7" s="7"/>
      <c r="P7" s="7"/>
      <c r="Q7" s="7">
        <v>1200</v>
      </c>
      <c r="R7" s="12"/>
      <c r="S7" s="12"/>
      <c r="T7" s="12">
        <v>1500</v>
      </c>
      <c r="U7" s="42"/>
      <c r="V7" s="42"/>
      <c r="W7" s="42">
        <v>1345</v>
      </c>
      <c r="X7" s="7"/>
      <c r="Y7" s="7"/>
      <c r="Z7" s="7">
        <v>2690</v>
      </c>
      <c r="AA7" s="42"/>
      <c r="AB7" s="42"/>
      <c r="AC7" s="42">
        <v>1045</v>
      </c>
      <c r="AD7" s="12"/>
      <c r="AE7" s="12"/>
      <c r="AF7" s="12">
        <v>2090</v>
      </c>
      <c r="AG7" s="46">
        <v>1</v>
      </c>
      <c r="AH7" s="42">
        <v>5</v>
      </c>
      <c r="AI7" s="42">
        <v>1345</v>
      </c>
      <c r="AJ7" s="46">
        <v>1</v>
      </c>
      <c r="AK7" s="7">
        <v>5</v>
      </c>
      <c r="AL7" s="7">
        <v>2690</v>
      </c>
      <c r="AM7" s="12"/>
      <c r="AN7" s="12"/>
      <c r="AO7" s="12">
        <v>2090</v>
      </c>
      <c r="AP7" s="7"/>
      <c r="AQ7" s="7"/>
      <c r="AR7" s="7">
        <v>2190</v>
      </c>
      <c r="AS7" s="42"/>
      <c r="AT7" s="42"/>
      <c r="AU7" s="42">
        <v>795</v>
      </c>
      <c r="AV7" s="12"/>
      <c r="AW7" s="12"/>
      <c r="AX7" s="12">
        <v>1590</v>
      </c>
      <c r="AY7" s="7"/>
      <c r="AZ7" s="7"/>
      <c r="BA7" s="7">
        <v>2190</v>
      </c>
      <c r="BB7" s="12"/>
      <c r="BC7" s="12"/>
      <c r="BD7" s="12">
        <v>1390</v>
      </c>
      <c r="BE7" s="7"/>
      <c r="BF7" s="7"/>
      <c r="BG7" s="7">
        <v>1100</v>
      </c>
      <c r="BH7" s="12"/>
      <c r="BI7" s="12"/>
      <c r="BJ7" s="12">
        <v>1690</v>
      </c>
      <c r="BK7" s="7"/>
      <c r="BL7" s="7"/>
      <c r="BM7" s="7">
        <v>1390</v>
      </c>
      <c r="BN7" s="12"/>
      <c r="BO7" s="12"/>
      <c r="BP7" s="12">
        <v>1590</v>
      </c>
      <c r="BQ7" s="7"/>
      <c r="BR7" s="7"/>
      <c r="BS7" s="7">
        <v>3490</v>
      </c>
      <c r="BT7" s="12"/>
      <c r="BU7" s="12"/>
      <c r="BV7" s="12">
        <v>2090</v>
      </c>
      <c r="BW7" s="7"/>
      <c r="BX7" s="7"/>
      <c r="BY7" s="7">
        <v>2590</v>
      </c>
      <c r="BZ7" s="12"/>
      <c r="CA7" s="12"/>
      <c r="CB7" s="12">
        <v>2390</v>
      </c>
      <c r="CC7" s="7"/>
      <c r="CD7" s="7"/>
      <c r="CE7" s="7">
        <v>3490</v>
      </c>
      <c r="CF7" s="12"/>
      <c r="CG7" s="12"/>
      <c r="CH7" s="12">
        <v>2190</v>
      </c>
      <c r="CI7" s="7"/>
      <c r="CJ7" s="7"/>
      <c r="CK7" s="7">
        <v>1590</v>
      </c>
      <c r="CL7" s="12"/>
      <c r="CM7" s="12"/>
      <c r="CN7" s="12">
        <v>1040</v>
      </c>
      <c r="CO7" s="46">
        <v>1</v>
      </c>
      <c r="CP7" s="7">
        <v>5</v>
      </c>
      <c r="CQ7" s="7">
        <v>1190</v>
      </c>
      <c r="CR7" s="12"/>
      <c r="CS7" s="12"/>
      <c r="CT7" s="12">
        <v>340</v>
      </c>
      <c r="CU7" s="7"/>
      <c r="CV7" s="7"/>
      <c r="CW7" s="7">
        <v>290</v>
      </c>
      <c r="CX7" s="12"/>
      <c r="CY7" s="12"/>
      <c r="CZ7" s="12">
        <v>440</v>
      </c>
      <c r="DA7" s="7"/>
      <c r="DB7" s="7"/>
      <c r="DC7" s="7">
        <v>380</v>
      </c>
      <c r="DD7" s="46">
        <v>1</v>
      </c>
      <c r="DE7" s="12">
        <v>5</v>
      </c>
      <c r="DF7" s="12">
        <v>490</v>
      </c>
      <c r="DG7" s="7"/>
      <c r="DH7" s="7"/>
      <c r="DI7" s="7">
        <v>380</v>
      </c>
      <c r="DJ7" s="12"/>
      <c r="DK7" s="12"/>
      <c r="DL7" s="12">
        <v>440</v>
      </c>
      <c r="DM7" s="7"/>
      <c r="DN7" s="7"/>
      <c r="DO7" s="7">
        <v>990</v>
      </c>
      <c r="DP7" s="12"/>
      <c r="DQ7" s="12"/>
      <c r="DR7" s="12">
        <v>1690</v>
      </c>
      <c r="DS7" s="7"/>
      <c r="DT7" s="7"/>
      <c r="DU7" s="7">
        <v>890</v>
      </c>
      <c r="DV7" s="12"/>
      <c r="DW7" s="12"/>
      <c r="DX7" s="12">
        <v>80</v>
      </c>
      <c r="DY7" s="5">
        <f t="shared" si="0"/>
        <v>7805</v>
      </c>
      <c r="DZ7" s="8"/>
      <c r="EA7" s="8"/>
      <c r="EB7" s="5"/>
    </row>
    <row r="8" spans="1:132" x14ac:dyDescent="0.2">
      <c r="A8" s="3" t="s">
        <v>48</v>
      </c>
      <c r="B8" s="23" t="s">
        <v>49</v>
      </c>
      <c r="C8" s="7"/>
      <c r="D8" s="7"/>
      <c r="E8" s="7">
        <v>2090</v>
      </c>
      <c r="F8" s="46">
        <v>1</v>
      </c>
      <c r="G8" s="12">
        <v>5</v>
      </c>
      <c r="H8" s="12">
        <v>2090</v>
      </c>
      <c r="I8" s="7"/>
      <c r="J8" s="7"/>
      <c r="K8" s="7">
        <v>1490</v>
      </c>
      <c r="L8" s="12"/>
      <c r="M8" s="12"/>
      <c r="N8" s="12">
        <v>2090</v>
      </c>
      <c r="O8" s="7"/>
      <c r="P8" s="7"/>
      <c r="Q8" s="7">
        <v>1200</v>
      </c>
      <c r="R8" s="12"/>
      <c r="S8" s="12"/>
      <c r="T8" s="12">
        <v>1500</v>
      </c>
      <c r="U8" s="46">
        <v>1</v>
      </c>
      <c r="V8" s="42">
        <v>4</v>
      </c>
      <c r="W8" s="42">
        <v>1345</v>
      </c>
      <c r="X8" s="46">
        <v>1</v>
      </c>
      <c r="Y8" s="7">
        <v>4</v>
      </c>
      <c r="Z8" s="7">
        <v>2690</v>
      </c>
      <c r="AA8" s="42"/>
      <c r="AB8" s="42"/>
      <c r="AC8" s="42">
        <v>1045</v>
      </c>
      <c r="AD8" s="12"/>
      <c r="AE8" s="12"/>
      <c r="AF8" s="12"/>
      <c r="AG8" s="42"/>
      <c r="AH8" s="42"/>
      <c r="AI8" s="42">
        <v>1345</v>
      </c>
      <c r="AJ8" s="7"/>
      <c r="AK8" s="7"/>
      <c r="AL8" s="7"/>
      <c r="AM8" s="12"/>
      <c r="AN8" s="12"/>
      <c r="AO8" s="12"/>
      <c r="AP8" s="7"/>
      <c r="AQ8" s="7"/>
      <c r="AR8" s="7"/>
      <c r="AS8" s="42"/>
      <c r="AT8" s="42"/>
      <c r="AU8" s="42">
        <v>795</v>
      </c>
      <c r="AV8" s="12"/>
      <c r="AW8" s="12"/>
      <c r="AX8" s="12">
        <v>1590</v>
      </c>
      <c r="AY8" s="7"/>
      <c r="AZ8" s="7"/>
      <c r="BA8" s="7"/>
      <c r="BB8" s="12"/>
      <c r="BC8" s="12"/>
      <c r="BD8" s="12"/>
      <c r="BE8" s="7"/>
      <c r="BF8" s="7"/>
      <c r="BG8" s="7"/>
      <c r="BH8" s="12"/>
      <c r="BI8" s="12"/>
      <c r="BJ8" s="12"/>
      <c r="BK8" s="7"/>
      <c r="BL8" s="7"/>
      <c r="BM8" s="7"/>
      <c r="BN8" s="12"/>
      <c r="BO8" s="12"/>
      <c r="BP8" s="12">
        <v>1590</v>
      </c>
      <c r="BQ8" s="7"/>
      <c r="BR8" s="7"/>
      <c r="BS8" s="7"/>
      <c r="BT8" s="12"/>
      <c r="BU8" s="12"/>
      <c r="BV8" s="12"/>
      <c r="BW8" s="7"/>
      <c r="BX8" s="7"/>
      <c r="BY8" s="7"/>
      <c r="BZ8" s="12"/>
      <c r="CA8" s="12"/>
      <c r="CB8" s="12"/>
      <c r="CC8" s="7"/>
      <c r="CD8" s="7"/>
      <c r="CE8" s="7"/>
      <c r="CF8" s="12"/>
      <c r="CG8" s="12"/>
      <c r="CH8" s="12"/>
      <c r="CI8" s="7"/>
      <c r="CJ8" s="7"/>
      <c r="CK8" s="7"/>
      <c r="CL8" s="12"/>
      <c r="CM8" s="12"/>
      <c r="CN8" s="12"/>
      <c r="CO8" s="7"/>
      <c r="CP8" s="7"/>
      <c r="CQ8" s="7"/>
      <c r="CR8" s="12"/>
      <c r="CS8" s="12"/>
      <c r="CT8" s="12"/>
      <c r="CU8" s="46">
        <v>1</v>
      </c>
      <c r="CV8" s="7"/>
      <c r="CW8" s="7">
        <v>290</v>
      </c>
      <c r="CX8" s="12"/>
      <c r="CY8" s="12"/>
      <c r="CZ8" s="12"/>
      <c r="DA8" s="7"/>
      <c r="DB8" s="7"/>
      <c r="DC8" s="7"/>
      <c r="DD8" s="12"/>
      <c r="DE8" s="12"/>
      <c r="DF8" s="12"/>
      <c r="DG8" s="7"/>
      <c r="DH8" s="7"/>
      <c r="DI8" s="7"/>
      <c r="DJ8" s="12"/>
      <c r="DK8" s="12"/>
      <c r="DL8" s="12"/>
      <c r="DM8" s="7"/>
      <c r="DN8" s="7"/>
      <c r="DO8" s="7"/>
      <c r="DP8" s="12"/>
      <c r="DQ8" s="12"/>
      <c r="DR8" s="12"/>
      <c r="DS8" s="7"/>
      <c r="DT8" s="7"/>
      <c r="DU8" s="7"/>
      <c r="DV8" s="12"/>
      <c r="DW8" s="12"/>
      <c r="DX8" s="12"/>
      <c r="DY8" s="5">
        <f t="shared" si="0"/>
        <v>6415</v>
      </c>
    </row>
    <row r="9" spans="1:132" x14ac:dyDescent="0.2">
      <c r="A9" s="3" t="s">
        <v>54</v>
      </c>
      <c r="B9" s="23" t="s">
        <v>50</v>
      </c>
      <c r="C9" s="39">
        <v>1</v>
      </c>
      <c r="D9" s="7">
        <v>4</v>
      </c>
      <c r="E9" s="34">
        <v>1990</v>
      </c>
      <c r="F9" s="12"/>
      <c r="G9" s="12"/>
      <c r="H9" s="12">
        <v>2090</v>
      </c>
      <c r="I9" s="7"/>
      <c r="J9" s="7"/>
      <c r="K9" s="7">
        <v>1490</v>
      </c>
      <c r="L9" s="12"/>
      <c r="M9" s="12"/>
      <c r="N9" s="12">
        <v>2090</v>
      </c>
      <c r="O9" s="7"/>
      <c r="P9" s="7"/>
      <c r="Q9" s="7">
        <v>1200</v>
      </c>
      <c r="R9" s="12"/>
      <c r="S9" s="12"/>
      <c r="T9" s="12">
        <v>1500</v>
      </c>
      <c r="U9" s="37">
        <v>1</v>
      </c>
      <c r="V9" s="42" t="s">
        <v>52</v>
      </c>
      <c r="W9" s="42">
        <v>1345</v>
      </c>
      <c r="X9" s="39">
        <v>1</v>
      </c>
      <c r="Y9" s="7" t="s">
        <v>52</v>
      </c>
      <c r="Z9" s="7">
        <v>2690</v>
      </c>
      <c r="AA9" s="42"/>
      <c r="AB9" s="42"/>
      <c r="AC9" s="42">
        <v>1045</v>
      </c>
      <c r="AD9" s="12"/>
      <c r="AE9" s="12"/>
      <c r="AF9" s="12"/>
      <c r="AG9" s="42"/>
      <c r="AH9" s="42"/>
      <c r="AI9" s="42">
        <v>1345</v>
      </c>
      <c r="AJ9" s="7"/>
      <c r="AK9" s="7"/>
      <c r="AL9" s="7"/>
      <c r="AM9" s="12"/>
      <c r="AN9" s="12"/>
      <c r="AO9" s="12"/>
      <c r="AP9" s="7"/>
      <c r="AQ9" s="7"/>
      <c r="AR9" s="7"/>
      <c r="AS9" s="42"/>
      <c r="AT9" s="42"/>
      <c r="AU9" s="42">
        <v>795</v>
      </c>
      <c r="AV9" s="12"/>
      <c r="AW9" s="12"/>
      <c r="AX9" s="12">
        <v>1590</v>
      </c>
      <c r="AY9" s="7"/>
      <c r="AZ9" s="7"/>
      <c r="BA9" s="7"/>
      <c r="BB9" s="12"/>
      <c r="BC9" s="12"/>
      <c r="BD9" s="12"/>
      <c r="BE9" s="7"/>
      <c r="BF9" s="7"/>
      <c r="BG9" s="7"/>
      <c r="BH9" s="12"/>
      <c r="BI9" s="12"/>
      <c r="BJ9" s="12"/>
      <c r="BK9" s="7"/>
      <c r="BL9" s="7"/>
      <c r="BM9" s="7"/>
      <c r="BN9" s="39">
        <v>1</v>
      </c>
      <c r="BO9" s="12">
        <v>4</v>
      </c>
      <c r="BP9" s="12">
        <v>1590</v>
      </c>
      <c r="BQ9" s="7"/>
      <c r="BR9" s="7"/>
      <c r="BS9" s="7"/>
      <c r="BT9" s="12"/>
      <c r="BU9" s="12"/>
      <c r="BV9" s="12"/>
      <c r="BW9" s="7"/>
      <c r="BX9" s="7"/>
      <c r="BY9" s="7"/>
      <c r="BZ9" s="12"/>
      <c r="CA9" s="12"/>
      <c r="CB9" s="12"/>
      <c r="CC9" s="7"/>
      <c r="CD9" s="7"/>
      <c r="CE9" s="7"/>
      <c r="CF9" s="12"/>
      <c r="CG9" s="12"/>
      <c r="CH9" s="12"/>
      <c r="CI9" s="7"/>
      <c r="CJ9" s="7"/>
      <c r="CK9" s="7"/>
      <c r="CL9" s="12"/>
      <c r="CM9" s="12"/>
      <c r="CN9" s="12"/>
      <c r="CO9" s="7"/>
      <c r="CP9" s="7"/>
      <c r="CQ9" s="7"/>
      <c r="CR9" s="12"/>
      <c r="CS9" s="12"/>
      <c r="CT9" s="12"/>
      <c r="CU9" s="39">
        <v>1</v>
      </c>
      <c r="CV9" s="7"/>
      <c r="CW9" s="7">
        <v>290</v>
      </c>
      <c r="CX9" s="12"/>
      <c r="CY9" s="12"/>
      <c r="CZ9" s="12"/>
      <c r="DA9" s="7"/>
      <c r="DB9" s="7"/>
      <c r="DC9" s="7"/>
      <c r="DD9" s="12"/>
      <c r="DE9" s="12"/>
      <c r="DF9" s="12"/>
      <c r="DG9" s="7"/>
      <c r="DH9" s="7"/>
      <c r="DI9" s="7"/>
      <c r="DJ9" s="12"/>
      <c r="DK9" s="12"/>
      <c r="DL9" s="12"/>
      <c r="DM9" s="7"/>
      <c r="DN9" s="7"/>
      <c r="DO9" s="7"/>
      <c r="DP9" s="12"/>
      <c r="DQ9" s="12"/>
      <c r="DR9" s="12"/>
      <c r="DS9" s="7"/>
      <c r="DT9" s="7"/>
      <c r="DU9" s="7"/>
      <c r="DV9" s="12"/>
      <c r="DW9" s="12"/>
      <c r="DX9" s="12"/>
      <c r="DY9" s="5">
        <f t="shared" si="0"/>
        <v>7905</v>
      </c>
    </row>
    <row r="10" spans="1:132" x14ac:dyDescent="0.2">
      <c r="A10" t="s">
        <v>56</v>
      </c>
      <c r="B10" s="23" t="s">
        <v>53</v>
      </c>
      <c r="C10" s="37">
        <v>1</v>
      </c>
      <c r="D10" s="8">
        <v>4</v>
      </c>
      <c r="E10" s="8">
        <v>2090</v>
      </c>
      <c r="F10" s="12"/>
      <c r="G10" s="12"/>
      <c r="H10" s="12">
        <v>2090</v>
      </c>
      <c r="I10" s="8"/>
      <c r="J10" s="8"/>
      <c r="K10" s="8">
        <v>1490</v>
      </c>
      <c r="L10" s="12"/>
      <c r="M10" s="12"/>
      <c r="N10" s="12">
        <v>2090</v>
      </c>
      <c r="O10" s="39">
        <v>1</v>
      </c>
      <c r="P10" s="8">
        <v>4</v>
      </c>
      <c r="Q10" s="8">
        <v>1200</v>
      </c>
      <c r="R10" s="12"/>
      <c r="S10" s="12"/>
      <c r="T10" s="12">
        <v>1500</v>
      </c>
      <c r="U10" s="39">
        <v>1</v>
      </c>
      <c r="V10" s="42" t="s">
        <v>52</v>
      </c>
      <c r="W10" s="42">
        <v>1345</v>
      </c>
      <c r="X10" s="39">
        <v>1</v>
      </c>
      <c r="Y10" s="8" t="s">
        <v>52</v>
      </c>
      <c r="Z10" s="8">
        <v>2690</v>
      </c>
      <c r="AA10" s="42"/>
      <c r="AB10" s="42"/>
      <c r="AC10" s="42">
        <v>1045</v>
      </c>
      <c r="AD10" s="12"/>
      <c r="AE10" s="12"/>
      <c r="AF10" s="12">
        <v>2090</v>
      </c>
      <c r="AG10" s="39">
        <v>1</v>
      </c>
      <c r="AH10" s="42" t="s">
        <v>52</v>
      </c>
      <c r="AI10" s="45">
        <v>1345</v>
      </c>
      <c r="AJ10" s="39">
        <v>1</v>
      </c>
      <c r="AK10" s="8" t="s">
        <v>52</v>
      </c>
      <c r="AL10" s="13">
        <v>2690</v>
      </c>
      <c r="AM10" s="12"/>
      <c r="AN10" s="12"/>
      <c r="AO10" s="15">
        <v>2090</v>
      </c>
      <c r="AP10" s="8"/>
      <c r="AQ10" s="8"/>
      <c r="AR10" s="8">
        <v>2190</v>
      </c>
      <c r="AS10" s="42"/>
      <c r="AT10" s="42"/>
      <c r="AU10" s="42">
        <v>795</v>
      </c>
      <c r="AV10" s="12"/>
      <c r="AW10" s="12"/>
      <c r="AX10" s="12">
        <v>1590</v>
      </c>
      <c r="AY10" s="8"/>
      <c r="AZ10" s="8"/>
      <c r="BA10" s="8">
        <v>2190</v>
      </c>
      <c r="BB10" s="12"/>
      <c r="BC10" s="12"/>
      <c r="BD10" s="12">
        <v>1390</v>
      </c>
      <c r="BE10" s="8"/>
      <c r="BF10" s="8"/>
      <c r="BG10" s="8">
        <v>1100</v>
      </c>
      <c r="BH10" s="12"/>
      <c r="BI10" s="12"/>
      <c r="BJ10" s="12">
        <v>1690</v>
      </c>
      <c r="BK10" s="8"/>
      <c r="BL10" s="8"/>
      <c r="BM10" s="8">
        <v>1390</v>
      </c>
      <c r="BN10" s="39">
        <v>1</v>
      </c>
      <c r="BO10" s="12">
        <v>4</v>
      </c>
      <c r="BP10" s="12">
        <v>1590</v>
      </c>
      <c r="BQ10" s="8"/>
      <c r="BR10" s="8"/>
      <c r="BS10" s="8">
        <v>3490</v>
      </c>
      <c r="BT10" s="12"/>
      <c r="BU10" s="12"/>
      <c r="BV10" s="12">
        <v>2090</v>
      </c>
      <c r="BW10" s="8"/>
      <c r="BX10" s="8"/>
      <c r="BY10" s="8">
        <v>2590</v>
      </c>
      <c r="BZ10" s="12"/>
      <c r="CA10" s="12"/>
      <c r="CB10" s="12">
        <v>2390</v>
      </c>
      <c r="CC10" s="8"/>
      <c r="CD10" s="8"/>
      <c r="CE10" s="8">
        <v>3490</v>
      </c>
      <c r="CF10" s="12"/>
      <c r="CG10" s="12"/>
      <c r="CH10" s="12">
        <v>2190</v>
      </c>
      <c r="CI10" s="8"/>
      <c r="CJ10" s="8"/>
      <c r="CK10" s="8">
        <v>1590</v>
      </c>
      <c r="CL10" s="12"/>
      <c r="CM10" s="12"/>
      <c r="CN10" s="12">
        <v>1040</v>
      </c>
      <c r="CO10" s="8"/>
      <c r="CP10" s="8"/>
      <c r="CQ10" s="8">
        <v>1190</v>
      </c>
      <c r="CR10" s="12"/>
      <c r="CS10" s="12"/>
      <c r="CT10" s="12">
        <v>340</v>
      </c>
      <c r="CU10" s="39">
        <v>3</v>
      </c>
      <c r="CV10" s="8"/>
      <c r="CW10" s="8">
        <v>290</v>
      </c>
      <c r="CX10" s="12"/>
      <c r="CY10" s="12"/>
      <c r="CZ10" s="12">
        <v>440</v>
      </c>
      <c r="DA10" s="8"/>
      <c r="DB10" s="8"/>
      <c r="DC10" s="8">
        <v>380</v>
      </c>
      <c r="DD10" s="12"/>
      <c r="DE10" s="12"/>
      <c r="DF10" s="12">
        <v>490</v>
      </c>
      <c r="DG10" s="8"/>
      <c r="DH10" s="8"/>
      <c r="DI10" s="8">
        <v>380</v>
      </c>
      <c r="DJ10" s="12"/>
      <c r="DK10" s="12"/>
      <c r="DL10" s="12">
        <v>440</v>
      </c>
      <c r="DM10" s="8"/>
      <c r="DN10" s="8"/>
      <c r="DO10" s="8">
        <v>990</v>
      </c>
      <c r="DP10" s="12"/>
      <c r="DQ10" s="12"/>
      <c r="DR10" s="12">
        <v>1690</v>
      </c>
      <c r="DS10" s="8"/>
      <c r="DT10" s="8"/>
      <c r="DU10" s="8">
        <v>890</v>
      </c>
      <c r="DV10" s="12"/>
      <c r="DW10" s="12"/>
      <c r="DX10" s="12">
        <v>80</v>
      </c>
      <c r="DY10" s="5">
        <f t="shared" si="0"/>
        <v>13820</v>
      </c>
    </row>
    <row r="11" spans="1:132" s="32" customFormat="1" x14ac:dyDescent="0.2">
      <c r="A11" s="29" t="s">
        <v>57</v>
      </c>
      <c r="B11" s="22" t="s">
        <v>58</v>
      </c>
      <c r="C11" s="30"/>
      <c r="D11" s="30"/>
      <c r="E11" s="30">
        <v>2090</v>
      </c>
      <c r="F11" s="30"/>
      <c r="G11" s="30"/>
      <c r="H11" s="30">
        <v>2090</v>
      </c>
      <c r="I11" s="30"/>
      <c r="J11" s="30"/>
      <c r="K11" s="30">
        <v>1490</v>
      </c>
      <c r="L11" s="30"/>
      <c r="M11" s="30"/>
      <c r="N11" s="30">
        <v>2090</v>
      </c>
      <c r="O11" s="39">
        <v>1</v>
      </c>
      <c r="P11" s="30">
        <v>4</v>
      </c>
      <c r="Q11" s="30">
        <v>1200</v>
      </c>
      <c r="R11" s="30"/>
      <c r="S11" s="30"/>
      <c r="T11" s="30">
        <v>1500</v>
      </c>
      <c r="U11" s="39">
        <v>2</v>
      </c>
      <c r="V11" s="30">
        <v>4</v>
      </c>
      <c r="W11" s="35">
        <f>2290/2</f>
        <v>1145</v>
      </c>
      <c r="X11" s="39">
        <v>2</v>
      </c>
      <c r="Y11" s="30">
        <v>4</v>
      </c>
      <c r="Z11" s="35">
        <f>2290/2</f>
        <v>1145</v>
      </c>
      <c r="AA11" s="30"/>
      <c r="AB11" s="30"/>
      <c r="AC11" s="30">
        <v>1045</v>
      </c>
      <c r="AD11" s="30"/>
      <c r="AE11" s="30"/>
      <c r="AF11" s="30">
        <v>2090</v>
      </c>
      <c r="AG11" s="30"/>
      <c r="AH11" s="30"/>
      <c r="AI11" s="30">
        <v>1345</v>
      </c>
      <c r="AJ11" s="30"/>
      <c r="AK11" s="30"/>
      <c r="AL11" s="30">
        <v>2690</v>
      </c>
      <c r="AM11" s="30"/>
      <c r="AN11" s="30"/>
      <c r="AO11" s="30">
        <v>2090</v>
      </c>
      <c r="AP11" s="30"/>
      <c r="AQ11" s="30"/>
      <c r="AR11" s="30">
        <v>2190</v>
      </c>
      <c r="AS11" s="30"/>
      <c r="AT11" s="30"/>
      <c r="AU11" s="30">
        <v>795</v>
      </c>
      <c r="AV11" s="30"/>
      <c r="AW11" s="30"/>
      <c r="AX11" s="30">
        <v>1590</v>
      </c>
      <c r="AY11" s="30"/>
      <c r="AZ11" s="30"/>
      <c r="BA11" s="30">
        <v>2190</v>
      </c>
      <c r="BB11" s="30"/>
      <c r="BC11" s="30"/>
      <c r="BD11" s="30">
        <v>1390</v>
      </c>
      <c r="BE11" s="30"/>
      <c r="BF11" s="30"/>
      <c r="BG11" s="30">
        <v>1100</v>
      </c>
      <c r="BH11" s="30"/>
      <c r="BI11" s="30"/>
      <c r="BJ11" s="30">
        <v>1690</v>
      </c>
      <c r="BK11" s="30"/>
      <c r="BL11" s="30"/>
      <c r="BM11" s="30">
        <v>1390</v>
      </c>
      <c r="BN11" s="39">
        <v>1</v>
      </c>
      <c r="BO11" s="30">
        <v>4</v>
      </c>
      <c r="BP11" s="30">
        <v>1590</v>
      </c>
      <c r="BQ11" s="30"/>
      <c r="BR11" s="30"/>
      <c r="BS11" s="30">
        <v>3490</v>
      </c>
      <c r="BT11" s="30"/>
      <c r="BU11" s="30"/>
      <c r="BV11" s="30">
        <v>2090</v>
      </c>
      <c r="BW11" s="30"/>
      <c r="BX11" s="30"/>
      <c r="BY11" s="30">
        <v>2590</v>
      </c>
      <c r="BZ11" s="30"/>
      <c r="CA11" s="30"/>
      <c r="CB11" s="30">
        <v>2390</v>
      </c>
      <c r="CC11" s="30"/>
      <c r="CD11" s="30"/>
      <c r="CE11" s="30">
        <v>3490</v>
      </c>
      <c r="CF11" s="30"/>
      <c r="CG11" s="30"/>
      <c r="CH11" s="30">
        <v>2190</v>
      </c>
      <c r="CI11" s="30"/>
      <c r="CJ11" s="30"/>
      <c r="CK11" s="30">
        <v>1590</v>
      </c>
      <c r="CL11" s="30"/>
      <c r="CM11" s="30"/>
      <c r="CN11" s="30">
        <v>1040</v>
      </c>
      <c r="CO11" s="30"/>
      <c r="CP11" s="30"/>
      <c r="CQ11" s="30">
        <v>1190</v>
      </c>
      <c r="CR11" s="30"/>
      <c r="CS11" s="30"/>
      <c r="CT11" s="30">
        <v>340</v>
      </c>
      <c r="CU11" s="30"/>
      <c r="CV11" s="30"/>
      <c r="CW11" s="30">
        <v>290</v>
      </c>
      <c r="CX11" s="30"/>
      <c r="CY11" s="30"/>
      <c r="CZ11" s="30">
        <v>440</v>
      </c>
      <c r="DA11" s="39">
        <v>1</v>
      </c>
      <c r="DB11" s="30">
        <v>4</v>
      </c>
      <c r="DC11" s="30">
        <v>380</v>
      </c>
      <c r="DD11" s="30"/>
      <c r="DE11" s="30"/>
      <c r="DF11" s="30">
        <v>490</v>
      </c>
      <c r="DG11" s="30"/>
      <c r="DH11" s="30"/>
      <c r="DI11" s="30">
        <v>380</v>
      </c>
      <c r="DJ11" s="30"/>
      <c r="DK11" s="30"/>
      <c r="DL11" s="30">
        <v>440</v>
      </c>
      <c r="DM11" s="30"/>
      <c r="DN11" s="30"/>
      <c r="DO11" s="30">
        <v>990</v>
      </c>
      <c r="DP11" s="30"/>
      <c r="DQ11" s="30"/>
      <c r="DR11" s="30">
        <v>1690</v>
      </c>
      <c r="DS11" s="30"/>
      <c r="DT11" s="30"/>
      <c r="DU11" s="30">
        <v>890</v>
      </c>
      <c r="DV11" s="30"/>
      <c r="DW11" s="30"/>
      <c r="DX11" s="30">
        <v>80</v>
      </c>
      <c r="DY11" s="31">
        <f t="shared" si="0"/>
        <v>7750</v>
      </c>
    </row>
    <row r="12" spans="1:132" s="32" customFormat="1" x14ac:dyDescent="0.2">
      <c r="A12" s="29" t="s">
        <v>11</v>
      </c>
      <c r="B12" s="22" t="s">
        <v>46</v>
      </c>
      <c r="C12" s="30"/>
      <c r="D12" s="30"/>
      <c r="E12" s="30">
        <v>2090</v>
      </c>
      <c r="F12" s="30"/>
      <c r="G12" s="30"/>
      <c r="H12" s="30">
        <v>2090</v>
      </c>
      <c r="I12" s="30"/>
      <c r="J12" s="30"/>
      <c r="K12" s="30">
        <v>1490</v>
      </c>
      <c r="L12" s="30"/>
      <c r="M12" s="30"/>
      <c r="N12" s="30">
        <v>2090</v>
      </c>
      <c r="O12" s="39">
        <v>1</v>
      </c>
      <c r="P12" s="30">
        <v>4</v>
      </c>
      <c r="Q12" s="30">
        <v>1200</v>
      </c>
      <c r="R12" s="30"/>
      <c r="S12" s="30"/>
      <c r="T12" s="30">
        <v>1500</v>
      </c>
      <c r="U12" s="30"/>
      <c r="V12" s="30"/>
      <c r="W12" s="30">
        <v>1345</v>
      </c>
      <c r="X12" s="30"/>
      <c r="Y12" s="30"/>
      <c r="Z12" s="30">
        <v>2690</v>
      </c>
      <c r="AA12" s="30"/>
      <c r="AB12" s="30"/>
      <c r="AC12" s="30">
        <v>1045</v>
      </c>
      <c r="AD12" s="30"/>
      <c r="AE12" s="30"/>
      <c r="AF12" s="30">
        <v>2090</v>
      </c>
      <c r="AG12" s="30"/>
      <c r="AH12" s="30"/>
      <c r="AI12" s="30">
        <v>1345</v>
      </c>
      <c r="AJ12" s="30"/>
      <c r="AK12" s="30"/>
      <c r="AL12" s="30">
        <v>2690</v>
      </c>
      <c r="AM12" s="30"/>
      <c r="AN12" s="30"/>
      <c r="AO12" s="30">
        <v>2090</v>
      </c>
      <c r="AP12" s="30"/>
      <c r="AQ12" s="30"/>
      <c r="AR12" s="30">
        <v>2190</v>
      </c>
      <c r="AS12" s="46">
        <v>1</v>
      </c>
      <c r="AT12" s="30">
        <v>4</v>
      </c>
      <c r="AU12" s="30">
        <v>795</v>
      </c>
      <c r="AV12" s="46">
        <v>1</v>
      </c>
      <c r="AW12" s="30">
        <v>4</v>
      </c>
      <c r="AX12" s="30">
        <v>1590</v>
      </c>
      <c r="AY12" s="30"/>
      <c r="AZ12" s="30"/>
      <c r="BA12" s="30">
        <v>2190</v>
      </c>
      <c r="BB12" s="30"/>
      <c r="BC12" s="30"/>
      <c r="BD12" s="30">
        <v>1390</v>
      </c>
      <c r="BE12" s="30"/>
      <c r="BF12" s="30"/>
      <c r="BG12" s="30">
        <v>1100</v>
      </c>
      <c r="BH12" s="30"/>
      <c r="BI12" s="30"/>
      <c r="BJ12" s="30">
        <v>1690</v>
      </c>
      <c r="BK12" s="30"/>
      <c r="BL12" s="30"/>
      <c r="BM12" s="30">
        <v>1390</v>
      </c>
      <c r="BN12" s="30"/>
      <c r="BO12" s="30"/>
      <c r="BP12" s="30">
        <v>1590</v>
      </c>
      <c r="BQ12" s="30"/>
      <c r="BR12" s="30"/>
      <c r="BS12" s="30">
        <v>3490</v>
      </c>
      <c r="BT12" s="30"/>
      <c r="BU12" s="30"/>
      <c r="BV12" s="30">
        <v>2090</v>
      </c>
      <c r="BW12" s="30"/>
      <c r="BX12" s="30"/>
      <c r="BY12" s="30">
        <v>2590</v>
      </c>
      <c r="BZ12" s="30"/>
      <c r="CA12" s="30"/>
      <c r="CB12" s="30">
        <v>2390</v>
      </c>
      <c r="CC12" s="30"/>
      <c r="CD12" s="30"/>
      <c r="CE12" s="30">
        <v>3490</v>
      </c>
      <c r="CF12" s="30"/>
      <c r="CG12" s="30"/>
      <c r="CH12" s="30">
        <v>2190</v>
      </c>
      <c r="CI12" s="30"/>
      <c r="CJ12" s="30"/>
      <c r="CK12" s="30">
        <v>1590</v>
      </c>
      <c r="CL12" s="30">
        <v>1</v>
      </c>
      <c r="CM12" s="30">
        <v>4</v>
      </c>
      <c r="CN12" s="30">
        <v>1040</v>
      </c>
      <c r="CO12" s="30"/>
      <c r="CP12" s="30"/>
      <c r="CQ12" s="30">
        <v>1190</v>
      </c>
      <c r="CR12" s="30"/>
      <c r="CS12" s="30"/>
      <c r="CT12" s="30">
        <v>340</v>
      </c>
      <c r="CU12" s="30"/>
      <c r="CV12" s="30"/>
      <c r="CW12" s="30">
        <v>290</v>
      </c>
      <c r="CX12" s="30"/>
      <c r="CY12" s="30"/>
      <c r="CZ12" s="30">
        <v>440</v>
      </c>
      <c r="DA12" s="39">
        <v>1</v>
      </c>
      <c r="DB12" s="30">
        <v>4</v>
      </c>
      <c r="DC12" s="30">
        <v>380</v>
      </c>
      <c r="DD12" s="30"/>
      <c r="DE12" s="30"/>
      <c r="DF12" s="30">
        <v>490</v>
      </c>
      <c r="DG12" s="30"/>
      <c r="DH12" s="30"/>
      <c r="DI12" s="30">
        <v>380</v>
      </c>
      <c r="DJ12" s="30"/>
      <c r="DK12" s="30"/>
      <c r="DL12" s="30">
        <v>440</v>
      </c>
      <c r="DM12" s="30"/>
      <c r="DN12" s="30"/>
      <c r="DO12" s="30">
        <v>990</v>
      </c>
      <c r="DP12" s="30"/>
      <c r="DQ12" s="30"/>
      <c r="DR12" s="30">
        <v>1690</v>
      </c>
      <c r="DS12" s="30"/>
      <c r="DT12" s="30"/>
      <c r="DU12" s="30">
        <v>890</v>
      </c>
      <c r="DV12" s="30"/>
      <c r="DW12" s="30"/>
      <c r="DX12" s="30">
        <v>80</v>
      </c>
      <c r="DY12" s="31">
        <f t="shared" si="0"/>
        <v>5005</v>
      </c>
    </row>
    <row r="13" spans="1:132" s="32" customFormat="1" x14ac:dyDescent="0.2">
      <c r="A13" s="29" t="s">
        <v>55</v>
      </c>
      <c r="B13" s="22" t="s">
        <v>51</v>
      </c>
      <c r="C13" s="39">
        <v>1</v>
      </c>
      <c r="D13" s="30">
        <v>3</v>
      </c>
      <c r="E13" s="35">
        <v>1990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>
        <v>1200</v>
      </c>
      <c r="R13" s="30"/>
      <c r="S13" s="30"/>
      <c r="T13" s="30"/>
      <c r="U13" s="37">
        <v>1</v>
      </c>
      <c r="V13" s="30">
        <v>3</v>
      </c>
      <c r="W13" s="30">
        <v>1345</v>
      </c>
      <c r="X13" s="39">
        <v>1</v>
      </c>
      <c r="Y13" s="30">
        <v>3</v>
      </c>
      <c r="Z13" s="30">
        <v>2690</v>
      </c>
      <c r="AA13" s="30"/>
      <c r="AB13" s="30"/>
      <c r="AC13" s="30">
        <v>1045</v>
      </c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>
        <v>795</v>
      </c>
      <c r="AV13" s="30"/>
      <c r="AW13" s="30"/>
      <c r="AX13" s="30">
        <v>1590</v>
      </c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9">
        <v>1</v>
      </c>
      <c r="BO13" s="30">
        <v>3</v>
      </c>
      <c r="BP13" s="30">
        <v>1590</v>
      </c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9">
        <v>1</v>
      </c>
      <c r="CV13" s="30"/>
      <c r="CW13" s="30">
        <v>290</v>
      </c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1">
        <f t="shared" si="0"/>
        <v>7905</v>
      </c>
    </row>
    <row r="14" spans="1:132" x14ac:dyDescent="0.2">
      <c r="A14" s="3"/>
      <c r="B14" s="25"/>
      <c r="C14" s="18"/>
      <c r="D14" s="18"/>
      <c r="E14" s="18"/>
      <c r="F14" s="26"/>
      <c r="G14" s="26"/>
      <c r="H14" s="26"/>
      <c r="I14" s="18"/>
      <c r="J14" s="18"/>
      <c r="K14" s="18"/>
      <c r="L14" s="26"/>
      <c r="M14" s="26"/>
      <c r="N14" s="26"/>
      <c r="O14" s="18"/>
      <c r="P14" s="18"/>
      <c r="Q14" s="18"/>
      <c r="R14" s="26"/>
      <c r="S14" s="26"/>
      <c r="T14" s="26"/>
      <c r="U14" s="43"/>
      <c r="V14" s="43"/>
      <c r="W14" s="43"/>
      <c r="X14" s="18"/>
      <c r="Y14" s="18"/>
      <c r="Z14" s="18"/>
      <c r="AA14" s="43"/>
      <c r="AB14" s="43"/>
      <c r="AC14" s="43"/>
      <c r="AD14" s="26"/>
      <c r="AE14" s="26"/>
      <c r="AF14" s="26"/>
      <c r="AG14" s="43"/>
      <c r="AH14" s="43"/>
      <c r="AI14" s="43"/>
      <c r="AJ14" s="18"/>
      <c r="AK14" s="18"/>
      <c r="AL14" s="18"/>
      <c r="AM14" s="26"/>
      <c r="AN14" s="26"/>
      <c r="AO14" s="26"/>
      <c r="AP14" s="18"/>
      <c r="AQ14" s="18"/>
      <c r="AR14" s="18"/>
      <c r="AS14" s="43"/>
      <c r="AT14" s="43"/>
      <c r="AU14" s="43"/>
      <c r="AV14" s="26"/>
      <c r="AW14" s="26"/>
      <c r="AX14" s="26"/>
      <c r="AY14" s="18"/>
      <c r="AZ14" s="18"/>
      <c r="BA14" s="18"/>
      <c r="BB14" s="26"/>
      <c r="BC14" s="26"/>
      <c r="BD14" s="26"/>
      <c r="BE14" s="18"/>
      <c r="BF14" s="18"/>
      <c r="BG14" s="18"/>
      <c r="BH14" s="26"/>
      <c r="BI14" s="26"/>
      <c r="BJ14" s="26"/>
      <c r="BK14" s="18"/>
      <c r="BL14" s="18"/>
      <c r="BM14" s="18"/>
      <c r="BN14" s="26"/>
      <c r="BO14" s="26"/>
      <c r="BP14" s="26"/>
      <c r="BQ14" s="18"/>
      <c r="BR14" s="18"/>
      <c r="BS14" s="18"/>
      <c r="BT14" s="26"/>
      <c r="BU14" s="26"/>
      <c r="BV14" s="26"/>
      <c r="BW14" s="18"/>
      <c r="BX14" s="18"/>
      <c r="BY14" s="18"/>
      <c r="BZ14" s="26"/>
      <c r="CA14" s="26"/>
      <c r="CB14" s="26"/>
      <c r="CC14" s="18"/>
      <c r="CD14" s="18"/>
      <c r="CE14" s="18"/>
      <c r="CF14" s="26"/>
      <c r="CG14" s="26"/>
      <c r="CH14" s="26"/>
      <c r="CI14" s="18"/>
      <c r="CJ14" s="18"/>
      <c r="CK14" s="18"/>
      <c r="CL14" s="26"/>
      <c r="CM14" s="26"/>
      <c r="CN14" s="26"/>
      <c r="CO14" s="18"/>
      <c r="CP14" s="18"/>
      <c r="CQ14" s="18"/>
      <c r="CR14" s="26"/>
      <c r="CS14" s="26"/>
      <c r="CT14" s="26"/>
      <c r="CU14" s="18"/>
      <c r="CV14" s="18"/>
      <c r="CW14" s="18"/>
      <c r="CX14" s="26"/>
      <c r="CY14" s="26"/>
      <c r="CZ14" s="26"/>
      <c r="DA14" s="18"/>
      <c r="DB14" s="18"/>
      <c r="DC14" s="18"/>
      <c r="DD14" s="26"/>
      <c r="DE14" s="26"/>
      <c r="DF14" s="26"/>
      <c r="DG14" s="18"/>
      <c r="DH14" s="18"/>
      <c r="DI14" s="18"/>
      <c r="DJ14" s="26"/>
      <c r="DK14" s="26"/>
      <c r="DL14" s="26"/>
      <c r="DM14" s="18"/>
      <c r="DN14" s="18"/>
      <c r="DO14" s="18"/>
      <c r="DP14" s="26"/>
      <c r="DQ14" s="26"/>
      <c r="DR14" s="26"/>
      <c r="DS14" s="18"/>
      <c r="DT14" s="18"/>
      <c r="DU14" s="18"/>
      <c r="DV14" s="26"/>
      <c r="DW14" s="26"/>
      <c r="DX14" s="26"/>
      <c r="DY14" s="5"/>
    </row>
    <row r="15" spans="1:132" x14ac:dyDescent="0.2">
      <c r="A15" s="3"/>
      <c r="B15" s="25"/>
      <c r="C15" s="18"/>
      <c r="D15" s="18"/>
      <c r="E15" s="18"/>
      <c r="F15" s="26"/>
      <c r="G15" s="26"/>
      <c r="H15" s="26"/>
      <c r="I15" s="18"/>
      <c r="J15" s="18"/>
      <c r="K15" s="18"/>
      <c r="L15" s="26"/>
      <c r="M15" s="26"/>
      <c r="N15" s="26"/>
      <c r="O15" s="18"/>
      <c r="P15" s="18"/>
      <c r="Q15" s="18"/>
      <c r="R15" s="26"/>
      <c r="S15" s="26"/>
      <c r="T15" s="26"/>
      <c r="U15" s="43"/>
      <c r="V15" s="43"/>
      <c r="W15" s="43"/>
      <c r="X15" s="18"/>
      <c r="Y15" s="18"/>
      <c r="Z15" s="18"/>
      <c r="AA15" s="43"/>
      <c r="AB15" s="43"/>
      <c r="AC15" s="43"/>
      <c r="AD15" s="26"/>
      <c r="AE15" s="26"/>
      <c r="AF15" s="26"/>
      <c r="AG15" s="43"/>
      <c r="AH15" s="43"/>
      <c r="AI15" s="43"/>
      <c r="AJ15" s="18"/>
      <c r="AK15" s="18"/>
      <c r="AL15" s="18"/>
      <c r="AM15" s="26"/>
      <c r="AN15" s="26"/>
      <c r="AO15" s="26"/>
      <c r="AP15" s="18"/>
      <c r="AQ15" s="18"/>
      <c r="AR15" s="18"/>
      <c r="AS15" s="43"/>
      <c r="AT15" s="43"/>
      <c r="AU15" s="43"/>
      <c r="AV15" s="26"/>
      <c r="AW15" s="26"/>
      <c r="AX15" s="26"/>
      <c r="AY15" s="18"/>
      <c r="AZ15" s="18"/>
      <c r="BA15" s="18"/>
      <c r="BB15" s="26"/>
      <c r="BC15" s="26"/>
      <c r="BD15" s="26"/>
      <c r="BE15" s="18"/>
      <c r="BF15" s="18"/>
      <c r="BG15" s="18"/>
      <c r="BH15" s="26"/>
      <c r="BI15" s="26"/>
      <c r="BJ15" s="26"/>
      <c r="BK15" s="18"/>
      <c r="BL15" s="18"/>
      <c r="BM15" s="18"/>
      <c r="BN15" s="26"/>
      <c r="BO15" s="26"/>
      <c r="BP15" s="26"/>
      <c r="BQ15" s="18"/>
      <c r="BR15" s="18"/>
      <c r="BS15" s="18"/>
      <c r="BT15" s="26"/>
      <c r="BU15" s="26"/>
      <c r="BV15" s="26"/>
      <c r="BW15" s="18"/>
      <c r="BX15" s="18"/>
      <c r="BY15" s="18"/>
      <c r="BZ15" s="26"/>
      <c r="CA15" s="26"/>
      <c r="CB15" s="26"/>
      <c r="CC15" s="18"/>
      <c r="CD15" s="18"/>
      <c r="CE15" s="18"/>
      <c r="CF15" s="26"/>
      <c r="CG15" s="26"/>
      <c r="CH15" s="26"/>
      <c r="CI15" s="18"/>
      <c r="CJ15" s="18"/>
      <c r="CK15" s="18"/>
      <c r="CL15" s="26"/>
      <c r="CM15" s="26"/>
      <c r="CN15" s="26"/>
      <c r="CO15" s="18"/>
      <c r="CP15" s="18"/>
      <c r="CQ15" s="18"/>
      <c r="CR15" s="26"/>
      <c r="CS15" s="26"/>
      <c r="CT15" s="26"/>
      <c r="CU15" s="18"/>
      <c r="CV15" s="18"/>
      <c r="CW15" s="18"/>
      <c r="CX15" s="26"/>
      <c r="CY15" s="26"/>
      <c r="CZ15" s="26"/>
      <c r="DA15" s="18"/>
      <c r="DB15" s="18"/>
      <c r="DC15" s="18"/>
      <c r="DD15" s="26"/>
      <c r="DE15" s="26"/>
      <c r="DF15" s="26"/>
      <c r="DG15" s="18"/>
      <c r="DH15" s="18"/>
      <c r="DI15" s="18"/>
      <c r="DJ15" s="26"/>
      <c r="DK15" s="26"/>
      <c r="DL15" s="26"/>
      <c r="DM15" s="18"/>
      <c r="DN15" s="18"/>
      <c r="DO15" s="18"/>
      <c r="DP15" s="26"/>
      <c r="DQ15" s="26"/>
      <c r="DR15" s="26"/>
      <c r="DS15" s="18"/>
      <c r="DT15" s="18"/>
      <c r="DU15" s="18"/>
      <c r="DV15" s="26"/>
      <c r="DW15" s="26"/>
      <c r="DX15" s="26"/>
      <c r="DY15" s="5"/>
    </row>
    <row r="16" spans="1:132" x14ac:dyDescent="0.2">
      <c r="A16" s="3"/>
      <c r="B16" s="25"/>
      <c r="C16" s="18"/>
      <c r="D16" s="18"/>
      <c r="E16" s="18"/>
      <c r="F16" s="26"/>
      <c r="G16" s="26"/>
      <c r="H16" s="26"/>
      <c r="I16" s="18"/>
      <c r="J16" s="18"/>
      <c r="K16" s="18"/>
      <c r="L16" s="26"/>
      <c r="M16" s="26"/>
      <c r="N16" s="26"/>
      <c r="O16" s="18"/>
      <c r="P16" s="18"/>
      <c r="Q16" s="18"/>
      <c r="R16" s="26"/>
      <c r="S16" s="26"/>
      <c r="T16" s="26"/>
      <c r="U16" s="43"/>
      <c r="V16" s="43"/>
      <c r="W16" s="43"/>
      <c r="X16" s="18"/>
      <c r="Y16" s="18"/>
      <c r="Z16" s="18"/>
      <c r="AA16" s="43"/>
      <c r="AB16" s="43"/>
      <c r="AC16" s="43"/>
      <c r="AD16" s="26"/>
      <c r="AE16" s="26"/>
      <c r="AF16" s="26"/>
      <c r="AG16" s="43"/>
      <c r="AH16" s="43"/>
      <c r="AI16" s="43"/>
      <c r="AJ16" s="18"/>
      <c r="AK16" s="18"/>
      <c r="AL16" s="18"/>
      <c r="AM16" s="26"/>
      <c r="AN16" s="26"/>
      <c r="AO16" s="26"/>
      <c r="AP16" s="18"/>
      <c r="AQ16" s="18"/>
      <c r="AR16" s="18"/>
      <c r="AS16" s="43"/>
      <c r="AT16" s="43"/>
      <c r="AU16" s="43"/>
      <c r="AV16" s="26"/>
      <c r="AW16" s="26"/>
      <c r="AX16" s="26"/>
      <c r="AY16" s="18"/>
      <c r="AZ16" s="18"/>
      <c r="BA16" s="18"/>
      <c r="BB16" s="26"/>
      <c r="BC16" s="26"/>
      <c r="BD16" s="26"/>
      <c r="BE16" s="18"/>
      <c r="BF16" s="18"/>
      <c r="BG16" s="18"/>
      <c r="BH16" s="26"/>
      <c r="BI16" s="26"/>
      <c r="BJ16" s="26"/>
      <c r="BK16" s="18"/>
      <c r="BL16" s="18"/>
      <c r="BM16" s="18"/>
      <c r="BN16" s="26"/>
      <c r="BO16" s="26"/>
      <c r="BP16" s="26"/>
      <c r="BQ16" s="18"/>
      <c r="BR16" s="18"/>
      <c r="BS16" s="18"/>
      <c r="BT16" s="26"/>
      <c r="BU16" s="26"/>
      <c r="BV16" s="26"/>
      <c r="BW16" s="18"/>
      <c r="BX16" s="18"/>
      <c r="BY16" s="18"/>
      <c r="BZ16" s="26"/>
      <c r="CA16" s="26"/>
      <c r="CB16" s="26"/>
      <c r="CC16" s="18"/>
      <c r="CD16" s="18"/>
      <c r="CE16" s="18"/>
      <c r="CF16" s="26"/>
      <c r="CG16" s="26"/>
      <c r="CH16" s="26"/>
      <c r="CI16" s="18"/>
      <c r="CJ16" s="18"/>
      <c r="CK16" s="18"/>
      <c r="CL16" s="26"/>
      <c r="CM16" s="26"/>
      <c r="CN16" s="26"/>
      <c r="CO16" s="18"/>
      <c r="CP16" s="18"/>
      <c r="CQ16" s="18"/>
      <c r="CR16" s="26"/>
      <c r="CS16" s="26"/>
      <c r="CT16" s="26"/>
      <c r="CU16" s="18"/>
      <c r="CV16" s="18"/>
      <c r="CW16" s="18"/>
      <c r="CX16" s="26"/>
      <c r="CY16" s="26"/>
      <c r="CZ16" s="26"/>
      <c r="DA16" s="18"/>
      <c r="DB16" s="18"/>
      <c r="DC16" s="18"/>
      <c r="DD16" s="26"/>
      <c r="DE16" s="26"/>
      <c r="DF16" s="26"/>
      <c r="DG16" s="18"/>
      <c r="DH16" s="18"/>
      <c r="DI16" s="18"/>
      <c r="DJ16" s="26"/>
      <c r="DK16" s="26"/>
      <c r="DL16" s="26"/>
      <c r="DM16" s="18"/>
      <c r="DN16" s="18"/>
      <c r="DO16" s="18"/>
      <c r="DP16" s="26"/>
      <c r="DQ16" s="26"/>
      <c r="DR16" s="26"/>
      <c r="DS16" s="18"/>
      <c r="DT16" s="18"/>
      <c r="DU16" s="18"/>
      <c r="DV16" s="26"/>
      <c r="DW16" s="26"/>
      <c r="DX16" s="26"/>
      <c r="DY16" s="5"/>
    </row>
    <row r="17" spans="1:129" x14ac:dyDescent="0.2">
      <c r="A17" s="3"/>
      <c r="B17" s="25"/>
      <c r="C17" s="18"/>
      <c r="D17" s="18"/>
      <c r="E17" s="18"/>
      <c r="F17" s="26"/>
      <c r="G17" s="26"/>
      <c r="H17" s="26"/>
      <c r="I17" s="18"/>
      <c r="J17" s="18"/>
      <c r="K17" s="18"/>
      <c r="L17" s="26"/>
      <c r="M17" s="26"/>
      <c r="N17" s="26"/>
      <c r="O17" s="18"/>
      <c r="P17" s="18"/>
      <c r="Q17" s="18"/>
      <c r="R17" s="26"/>
      <c r="S17" s="26"/>
      <c r="T17" s="26"/>
      <c r="U17" s="43"/>
      <c r="V17" s="43"/>
      <c r="W17" s="43"/>
      <c r="X17" s="18"/>
      <c r="Y17" s="18"/>
      <c r="Z17" s="18"/>
      <c r="AA17" s="43"/>
      <c r="AB17" s="43"/>
      <c r="AC17" s="43"/>
      <c r="AD17" s="26"/>
      <c r="AE17" s="26"/>
      <c r="AF17" s="26"/>
      <c r="AG17" s="43"/>
      <c r="AH17" s="43"/>
      <c r="AI17" s="43"/>
      <c r="AJ17" s="18"/>
      <c r="AK17" s="18"/>
      <c r="AL17" s="18"/>
      <c r="AM17" s="26"/>
      <c r="AN17" s="26"/>
      <c r="AO17" s="26"/>
      <c r="AP17" s="18"/>
      <c r="AQ17" s="18"/>
      <c r="AR17" s="18"/>
      <c r="AS17" s="43"/>
      <c r="AT17" s="43"/>
      <c r="AU17" s="43"/>
      <c r="AV17" s="26"/>
      <c r="AW17" s="26"/>
      <c r="AX17" s="26"/>
      <c r="AY17" s="18"/>
      <c r="AZ17" s="18"/>
      <c r="BA17" s="18"/>
      <c r="BB17" s="26"/>
      <c r="BC17" s="26"/>
      <c r="BD17" s="26"/>
      <c r="BE17" s="18"/>
      <c r="BF17" s="18"/>
      <c r="BG17" s="18"/>
      <c r="BH17" s="26"/>
      <c r="BI17" s="26"/>
      <c r="BJ17" s="26"/>
      <c r="BK17" s="18"/>
      <c r="BL17" s="18"/>
      <c r="BM17" s="18"/>
      <c r="BN17" s="26"/>
      <c r="BO17" s="26"/>
      <c r="BP17" s="26"/>
      <c r="BQ17" s="18"/>
      <c r="BR17" s="18"/>
      <c r="BS17" s="18"/>
      <c r="BT17" s="26"/>
      <c r="BU17" s="26"/>
      <c r="BV17" s="26"/>
      <c r="BW17" s="18"/>
      <c r="BX17" s="18"/>
      <c r="BY17" s="18"/>
      <c r="BZ17" s="26"/>
      <c r="CA17" s="26"/>
      <c r="CB17" s="26"/>
      <c r="CC17" s="18"/>
      <c r="CD17" s="18"/>
      <c r="CE17" s="18"/>
      <c r="CF17" s="26"/>
      <c r="CG17" s="26"/>
      <c r="CH17" s="26"/>
      <c r="CI17" s="18"/>
      <c r="CJ17" s="18"/>
      <c r="CK17" s="18"/>
      <c r="CL17" s="26"/>
      <c r="CM17" s="26"/>
      <c r="CN17" s="26"/>
      <c r="CO17" s="18"/>
      <c r="CP17" s="18"/>
      <c r="CQ17" s="18"/>
      <c r="CR17" s="26"/>
      <c r="CS17" s="26"/>
      <c r="CT17" s="26"/>
      <c r="CU17" s="18"/>
      <c r="CV17" s="18"/>
      <c r="CW17" s="18"/>
      <c r="CX17" s="26"/>
      <c r="CY17" s="26"/>
      <c r="CZ17" s="26"/>
      <c r="DA17" s="18"/>
      <c r="DB17" s="18"/>
      <c r="DC17" s="18"/>
      <c r="DD17" s="26"/>
      <c r="DE17" s="26"/>
      <c r="DF17" s="26"/>
      <c r="DG17" s="18"/>
      <c r="DH17" s="18"/>
      <c r="DI17" s="18"/>
      <c r="DJ17" s="26"/>
      <c r="DK17" s="26"/>
      <c r="DL17" s="26"/>
      <c r="DM17" s="18"/>
      <c r="DN17" s="18"/>
      <c r="DO17" s="18"/>
      <c r="DP17" s="26"/>
      <c r="DQ17" s="26"/>
      <c r="DR17" s="26"/>
      <c r="DS17" s="18"/>
      <c r="DT17" s="18"/>
      <c r="DU17" s="18"/>
      <c r="DV17" s="26"/>
      <c r="DW17" s="26"/>
      <c r="DX17" s="26"/>
      <c r="DY17" s="5"/>
    </row>
    <row r="18" spans="1:129" x14ac:dyDescent="0.2">
      <c r="A18" s="3"/>
      <c r="B18" s="25"/>
      <c r="C18" s="18"/>
      <c r="D18" s="18"/>
      <c r="E18" s="18"/>
      <c r="F18" s="26"/>
      <c r="G18" s="26"/>
      <c r="H18" s="26"/>
      <c r="I18" s="18"/>
      <c r="J18" s="18"/>
      <c r="K18" s="18"/>
      <c r="L18" s="26"/>
      <c r="M18" s="26"/>
      <c r="N18" s="26"/>
      <c r="O18" s="18"/>
      <c r="P18" s="18"/>
      <c r="Q18" s="18"/>
      <c r="R18" s="26"/>
      <c r="S18" s="26"/>
      <c r="T18" s="26"/>
      <c r="U18" s="43"/>
      <c r="V18" s="43"/>
      <c r="W18" s="43"/>
      <c r="X18" s="18"/>
      <c r="Y18" s="18"/>
      <c r="Z18" s="18"/>
      <c r="AA18" s="43"/>
      <c r="AB18" s="43"/>
      <c r="AC18" s="43"/>
      <c r="AD18" s="26"/>
      <c r="AE18" s="26"/>
      <c r="AF18" s="26"/>
      <c r="AG18" s="43"/>
      <c r="AH18" s="43"/>
      <c r="AI18" s="43"/>
      <c r="AJ18" s="18"/>
      <c r="AK18" s="18"/>
      <c r="AL18" s="18"/>
      <c r="AM18" s="26"/>
      <c r="AN18" s="26"/>
      <c r="AO18" s="26"/>
      <c r="AP18" s="18"/>
      <c r="AQ18" s="18"/>
      <c r="AR18" s="18"/>
      <c r="AS18" s="43"/>
      <c r="AT18" s="43"/>
      <c r="AU18" s="43"/>
      <c r="AV18" s="26"/>
      <c r="AW18" s="26"/>
      <c r="AX18" s="26"/>
      <c r="AY18" s="18"/>
      <c r="AZ18" s="18"/>
      <c r="BA18" s="18"/>
      <c r="BB18" s="26"/>
      <c r="BC18" s="26"/>
      <c r="BD18" s="26"/>
      <c r="BE18" s="18"/>
      <c r="BF18" s="18"/>
      <c r="BG18" s="18"/>
      <c r="BH18" s="26"/>
      <c r="BI18" s="26"/>
      <c r="BJ18" s="26"/>
      <c r="BK18" s="18"/>
      <c r="BL18" s="18"/>
      <c r="BM18" s="18"/>
      <c r="BN18" s="26"/>
      <c r="BO18" s="26"/>
      <c r="BP18" s="26"/>
      <c r="BQ18" s="18"/>
      <c r="BR18" s="18"/>
      <c r="BS18" s="18"/>
      <c r="BT18" s="26"/>
      <c r="BU18" s="26"/>
      <c r="BV18" s="26"/>
      <c r="BW18" s="18"/>
      <c r="BX18" s="18"/>
      <c r="BY18" s="18"/>
      <c r="BZ18" s="26"/>
      <c r="CA18" s="26"/>
      <c r="CB18" s="26"/>
      <c r="CC18" s="18"/>
      <c r="CD18" s="18"/>
      <c r="CE18" s="18"/>
      <c r="CF18" s="26"/>
      <c r="CG18" s="26"/>
      <c r="CH18" s="26"/>
      <c r="CI18" s="18"/>
      <c r="CJ18" s="18"/>
      <c r="CK18" s="18"/>
      <c r="CL18" s="26"/>
      <c r="CM18" s="26"/>
      <c r="CN18" s="26"/>
      <c r="CO18" s="18"/>
      <c r="CP18" s="18"/>
      <c r="CQ18" s="18"/>
      <c r="CR18" s="26"/>
      <c r="CS18" s="26"/>
      <c r="CT18" s="26"/>
      <c r="CU18" s="18"/>
      <c r="CV18" s="18"/>
      <c r="CW18" s="18"/>
      <c r="CX18" s="26"/>
      <c r="CY18" s="26"/>
      <c r="CZ18" s="26"/>
      <c r="DA18" s="18"/>
      <c r="DB18" s="18"/>
      <c r="DC18" s="18"/>
      <c r="DD18" s="26"/>
      <c r="DE18" s="26"/>
      <c r="DF18" s="26"/>
      <c r="DG18" s="18"/>
      <c r="DH18" s="18"/>
      <c r="DI18" s="18"/>
      <c r="DJ18" s="26"/>
      <c r="DK18" s="26"/>
      <c r="DL18" s="26"/>
      <c r="DM18" s="18"/>
      <c r="DN18" s="18"/>
      <c r="DO18" s="18"/>
      <c r="DP18" s="26"/>
      <c r="DQ18" s="26"/>
      <c r="DR18" s="26"/>
      <c r="DS18" s="18"/>
      <c r="DT18" s="18"/>
      <c r="DU18" s="18"/>
      <c r="DV18" s="26"/>
      <c r="DW18" s="26"/>
      <c r="DX18" s="26"/>
      <c r="DY18" s="5"/>
    </row>
    <row r="19" spans="1:129" s="4" customFormat="1" x14ac:dyDescent="0.2">
      <c r="B19" s="24"/>
      <c r="C19" s="9">
        <f>SUM(C5:C17)</f>
        <v>3</v>
      </c>
      <c r="D19" s="9"/>
      <c r="E19" s="9">
        <f>E9+E10+E13</f>
        <v>6070</v>
      </c>
      <c r="F19" s="9">
        <f>SUM(F5:F17)</f>
        <v>4</v>
      </c>
      <c r="G19" s="9"/>
      <c r="H19" s="9">
        <f>F19*$H$5</f>
        <v>8360</v>
      </c>
      <c r="I19" s="9">
        <f>SUM(I5:I17)</f>
        <v>0</v>
      </c>
      <c r="J19" s="9"/>
      <c r="K19" s="9">
        <f>I19*$K$5</f>
        <v>0</v>
      </c>
      <c r="L19" s="9">
        <f>SUM(L5:L17)</f>
        <v>0</v>
      </c>
      <c r="M19" s="9"/>
      <c r="N19" s="9">
        <f>L19*$N$5</f>
        <v>0</v>
      </c>
      <c r="O19" s="9">
        <f>SUM(O5:O17)</f>
        <v>3</v>
      </c>
      <c r="P19" s="9"/>
      <c r="Q19" s="9">
        <f>O19*$Q$5</f>
        <v>3600</v>
      </c>
      <c r="R19" s="9">
        <f>SUM(R5:R17)</f>
        <v>0</v>
      </c>
      <c r="S19" s="9"/>
      <c r="T19" s="9">
        <f>R19*$T$5</f>
        <v>0</v>
      </c>
      <c r="U19" s="9">
        <f>SUM(U5:U17)</f>
        <v>7</v>
      </c>
      <c r="V19" s="9"/>
      <c r="W19" s="9">
        <f>W6+W8+W9+W10+W13+2*W11</f>
        <v>9015</v>
      </c>
      <c r="X19" s="9">
        <f>SUM(X5:X17)</f>
        <v>7</v>
      </c>
      <c r="Y19" s="9"/>
      <c r="Z19" s="9">
        <f>Z6+Z8+Z9+Z10+Z13+2*Z11</f>
        <v>15740</v>
      </c>
      <c r="AA19" s="9">
        <f>SUM(AA5:AA17)</f>
        <v>1</v>
      </c>
      <c r="AB19" s="9"/>
      <c r="AC19" s="9">
        <f>AA19*$AF$5</f>
        <v>2090</v>
      </c>
      <c r="AD19" s="9">
        <f>SUM(AD5:AD17)</f>
        <v>1</v>
      </c>
      <c r="AE19" s="9"/>
      <c r="AF19" s="9">
        <f>AD19*$AF$5</f>
        <v>2090</v>
      </c>
      <c r="AG19" s="9">
        <f>SUM(AG5:AG17)</f>
        <v>3</v>
      </c>
      <c r="AH19" s="9"/>
      <c r="AI19" s="9">
        <f>AG19*$AL$5</f>
        <v>8070</v>
      </c>
      <c r="AJ19" s="9">
        <f>SUM(AJ5:AJ17)</f>
        <v>3</v>
      </c>
      <c r="AK19" s="9"/>
      <c r="AL19" s="9">
        <f>AJ19*$AL$5</f>
        <v>8070</v>
      </c>
      <c r="AM19" s="9">
        <f>SUM(AM5:AM17)</f>
        <v>0</v>
      </c>
      <c r="AN19" s="9"/>
      <c r="AO19" s="9">
        <f>AM19*$AO$5</f>
        <v>0</v>
      </c>
      <c r="AP19" s="9">
        <f>SUM(AP5:AP17)</f>
        <v>0</v>
      </c>
      <c r="AQ19" s="9"/>
      <c r="AR19" s="9">
        <f>AP19*$AR$5</f>
        <v>0</v>
      </c>
      <c r="AS19" s="9">
        <f>SUM(AS5:AS17)</f>
        <v>1</v>
      </c>
      <c r="AT19" s="9"/>
      <c r="AU19" s="9">
        <f>AS19*$AX$5</f>
        <v>1590</v>
      </c>
      <c r="AV19" s="9">
        <f>SUM(AV5:AV17)</f>
        <v>1</v>
      </c>
      <c r="AW19" s="9"/>
      <c r="AX19" s="9">
        <f>AV19*$AX$5</f>
        <v>1590</v>
      </c>
      <c r="AY19" s="9">
        <f>SUM(AY5:AY17)</f>
        <v>1</v>
      </c>
      <c r="AZ19" s="9"/>
      <c r="BA19" s="9">
        <f>AY19*$BA$5</f>
        <v>2190</v>
      </c>
      <c r="BB19" s="9">
        <f>SUM(BB5:BB17)</f>
        <v>0</v>
      </c>
      <c r="BC19" s="9"/>
      <c r="BD19" s="9">
        <f>BB19*$BD$5</f>
        <v>0</v>
      </c>
      <c r="BE19" s="9">
        <f>SUM(BE5:BE17)</f>
        <v>0</v>
      </c>
      <c r="BF19" s="9"/>
      <c r="BG19" s="9">
        <f>BE19*$BG$5</f>
        <v>0</v>
      </c>
      <c r="BH19" s="9">
        <f>SUM(BH5:BH17)</f>
        <v>0</v>
      </c>
      <c r="BI19" s="9"/>
      <c r="BJ19" s="9">
        <f>BH19*$BJ$5</f>
        <v>0</v>
      </c>
      <c r="BK19" s="9">
        <f>SUM(BK5:BK17)</f>
        <v>1</v>
      </c>
      <c r="BL19" s="9"/>
      <c r="BM19" s="9">
        <f>BK19*$BM$5</f>
        <v>1390</v>
      </c>
      <c r="BN19" s="9">
        <f>SUM(BN5:BN17)</f>
        <v>4</v>
      </c>
      <c r="BO19" s="9"/>
      <c r="BP19" s="9">
        <f>BN19*$BP$5</f>
        <v>6360</v>
      </c>
      <c r="BQ19" s="9">
        <f>SUM(BQ5:BQ17)</f>
        <v>0</v>
      </c>
      <c r="BR19" s="9"/>
      <c r="BS19" s="9">
        <f>BQ19*$BS$5</f>
        <v>0</v>
      </c>
      <c r="BT19" s="9">
        <f>SUM(BT5:BT17)</f>
        <v>0</v>
      </c>
      <c r="BU19" s="9"/>
      <c r="BV19" s="9">
        <f>BT19*$BV$5</f>
        <v>0</v>
      </c>
      <c r="BW19" s="9">
        <f>SUM(BW5:BW17)</f>
        <v>0</v>
      </c>
      <c r="BX19" s="9"/>
      <c r="BY19" s="9">
        <f>BW19*$BY$5</f>
        <v>0</v>
      </c>
      <c r="BZ19" s="9">
        <f>SUM(BZ5:BZ17)</f>
        <v>0</v>
      </c>
      <c r="CA19" s="9"/>
      <c r="CB19" s="9">
        <f>BZ19*$CB$5</f>
        <v>0</v>
      </c>
      <c r="CC19" s="9">
        <f>SUM(CC5:CC17)</f>
        <v>0</v>
      </c>
      <c r="CD19" s="9"/>
      <c r="CE19" s="9">
        <f>CC19*$CE$5</f>
        <v>0</v>
      </c>
      <c r="CF19" s="9">
        <f>SUM(CF5:CF17)</f>
        <v>0</v>
      </c>
      <c r="CG19" s="9"/>
      <c r="CH19" s="9">
        <f>CF19*$CH$5</f>
        <v>0</v>
      </c>
      <c r="CI19" s="9">
        <f>SUM(CI5:CI17)</f>
        <v>0</v>
      </c>
      <c r="CJ19" s="9"/>
      <c r="CK19" s="9">
        <f>CI19*$CK$5</f>
        <v>0</v>
      </c>
      <c r="CL19" s="9">
        <f>SUM(CL5:CL17)</f>
        <v>1</v>
      </c>
      <c r="CM19" s="9"/>
      <c r="CN19" s="9">
        <f>CL19*$CN$5</f>
        <v>1040</v>
      </c>
      <c r="CO19" s="9">
        <f>SUM(CO5:CO17)</f>
        <v>1</v>
      </c>
      <c r="CP19" s="9"/>
      <c r="CQ19" s="9">
        <f>CO19*$CQ$5</f>
        <v>1190</v>
      </c>
      <c r="CR19" s="9">
        <f>SUM(CR5:CR17)</f>
        <v>1</v>
      </c>
      <c r="CS19" s="9"/>
      <c r="CT19" s="9">
        <f>CR19*$CT$5</f>
        <v>340</v>
      </c>
      <c r="CU19" s="9">
        <f>SUM(CU5:CU17)</f>
        <v>6</v>
      </c>
      <c r="CV19" s="9"/>
      <c r="CW19" s="9">
        <f>CU19*$CW$5</f>
        <v>1740</v>
      </c>
      <c r="CX19" s="9">
        <f>SUM(CX5:CX17)</f>
        <v>1</v>
      </c>
      <c r="CY19" s="9"/>
      <c r="CZ19" s="9">
        <f>CX19*$CZ$5</f>
        <v>440</v>
      </c>
      <c r="DA19" s="9">
        <f>SUM(DA5:DA17)</f>
        <v>3</v>
      </c>
      <c r="DB19" s="9"/>
      <c r="DC19" s="9">
        <f>DA19*$DC$5</f>
        <v>1140</v>
      </c>
      <c r="DD19" s="9">
        <f>SUM(DD5:DD17)</f>
        <v>2</v>
      </c>
      <c r="DE19" s="9"/>
      <c r="DF19" s="9">
        <f>DD19*$DF$5</f>
        <v>980</v>
      </c>
      <c r="DG19" s="9">
        <f>SUM(DG5:DG17)</f>
        <v>0</v>
      </c>
      <c r="DH19" s="9"/>
      <c r="DI19" s="9">
        <f>DG19*$DI$5</f>
        <v>0</v>
      </c>
      <c r="DJ19" s="9">
        <f>SUM(DJ5:DJ17)</f>
        <v>0</v>
      </c>
      <c r="DK19" s="9"/>
      <c r="DL19" s="9">
        <f>DJ19*$DL$5</f>
        <v>0</v>
      </c>
      <c r="DM19" s="9">
        <f>SUM(DM5:DM17)</f>
        <v>0</v>
      </c>
      <c r="DN19" s="9"/>
      <c r="DO19" s="9">
        <f>DM19*$DO$5</f>
        <v>0</v>
      </c>
      <c r="DP19" s="9">
        <f>SUM(DP5:DP17)</f>
        <v>0</v>
      </c>
      <c r="DQ19" s="9"/>
      <c r="DR19" s="9">
        <f>DP19*$DR$5</f>
        <v>0</v>
      </c>
      <c r="DS19" s="9">
        <f>SUM(DS5:DS17)</f>
        <v>0</v>
      </c>
      <c r="DT19" s="9"/>
      <c r="DU19" s="9">
        <f>DS19*$DU$5</f>
        <v>0</v>
      </c>
      <c r="DV19" s="9">
        <f>SUM(DV5:DV17)</f>
        <v>0</v>
      </c>
      <c r="DW19" s="9"/>
      <c r="DX19" s="9">
        <f>DV19*$DX$5</f>
        <v>0</v>
      </c>
      <c r="DY19" s="5">
        <f>E19+H19+K19+N19+Q19+T19+Z19+AF19+AL19+AO19+AR19+AX19+BA19+BD19+BG19+BJ19+BM19+BP19+BS19+BV19+BY19+CB19+CE19+CH19+CK19+CN19+CQ19+CT19+CW19+CZ19+DC19+DF19+DI19+DL19+DO19+DR19+DU19+DX19</f>
        <v>62330</v>
      </c>
    </row>
    <row r="20" spans="1:129" x14ac:dyDescent="0.2">
      <c r="BG20" s="3"/>
      <c r="BJ20" s="3"/>
      <c r="BM20" s="3"/>
      <c r="BN20" s="38">
        <v>1</v>
      </c>
      <c r="BO20" s="36">
        <v>5</v>
      </c>
      <c r="BP20" s="3"/>
      <c r="BS20" s="3"/>
      <c r="BV20" s="3"/>
      <c r="CH20" s="3"/>
      <c r="CN20" s="3"/>
      <c r="CQ20" s="3"/>
      <c r="CR20" s="3" t="s">
        <v>63</v>
      </c>
      <c r="CT20" s="3"/>
      <c r="CU20" s="38">
        <v>14</v>
      </c>
      <c r="CV20" s="36"/>
      <c r="CW20" s="3"/>
      <c r="CX20" s="3" t="s">
        <v>63</v>
      </c>
      <c r="CZ20" s="3"/>
      <c r="DC20" s="3"/>
      <c r="DF20" s="3"/>
      <c r="DI20" s="3"/>
      <c r="DL20" s="3"/>
      <c r="DO20" s="3"/>
      <c r="DR20" s="3"/>
      <c r="DU20" s="3"/>
      <c r="DX20" s="3"/>
      <c r="DY20" s="4">
        <f>C19+F19+I19+L19+O19+R19+X19+AD19+AJ19+AM19+AP19+AV19+AY19+BB19+BE19+BH19+BK19+BN19+BQ19+BT19+BW19+BZ19+CC19+CF19+CI19+CL19+CO19+CR19+CU19+CX19+DA19+DD19+DG19+DJ19+DM19+DP19+DS19+DV19</f>
        <v>43</v>
      </c>
    </row>
    <row r="21" spans="1:129" x14ac:dyDescent="0.2">
      <c r="AG21" s="3" t="s">
        <v>64</v>
      </c>
      <c r="AJ21" s="3" t="s">
        <v>64</v>
      </c>
    </row>
    <row r="22" spans="1:129" x14ac:dyDescent="0.2">
      <c r="AG22" s="3" t="s">
        <v>65</v>
      </c>
      <c r="AJ22" s="3" t="s">
        <v>65</v>
      </c>
      <c r="CZ22" s="33"/>
      <c r="DA22" s="33"/>
      <c r="DB22" s="33"/>
    </row>
  </sheetData>
  <sheetProtection selectLockedCells="1" selectUnlockedCells="1"/>
  <protectedRanges>
    <protectedRange sqref="DC6:DC7 C5:DX5 C11:DX11 C14:DX18 W6:W10 AC6:AC9" name="Oblast1"/>
    <protectedRange sqref="DD6:DX6 C6:V6 C9:J9 X6:AB6 X8:AB9 AD6:DB6 C8:D8 F8:J8 L8:M9 O8:P9 R8:S9 U8:V9 AD9:DX9 C12:DX13 AD8:BO8 BQ8:DX8" name="Oblast1_1"/>
    <protectedRange sqref="DZ7:EA7 DD7:DX7 C7:V7 X7:AB7 AD7:DB7 E8 K8:K9 N8:N9 Q8:Q9 T8:T9 BP8" name="Oblast1_2"/>
    <protectedRange sqref="C10:V10 X10:DX10" name="Oblast1_3"/>
  </protectedRanges>
  <mergeCells count="44">
    <mergeCell ref="DV1:DX1"/>
    <mergeCell ref="DM1:DO1"/>
    <mergeCell ref="CF1:CH1"/>
    <mergeCell ref="DG1:DI1"/>
    <mergeCell ref="DD1:DF1"/>
    <mergeCell ref="DJ1:DL1"/>
    <mergeCell ref="DP1:DR1"/>
    <mergeCell ref="DS1:DU1"/>
    <mergeCell ref="CO1:CQ1"/>
    <mergeCell ref="CR1:CT1"/>
    <mergeCell ref="CU1:CW1"/>
    <mergeCell ref="CX1:CZ1"/>
    <mergeCell ref="CL1:CN1"/>
    <mergeCell ref="DA1:DC1"/>
    <mergeCell ref="CI1:CK1"/>
    <mergeCell ref="C1:E1"/>
    <mergeCell ref="F1:H1"/>
    <mergeCell ref="AV1:AX1"/>
    <mergeCell ref="AJ1:AL1"/>
    <mergeCell ref="O1:Q1"/>
    <mergeCell ref="X1:Z1"/>
    <mergeCell ref="I1:K1"/>
    <mergeCell ref="AD1:AF1"/>
    <mergeCell ref="AM1:AO1"/>
    <mergeCell ref="AP1:AR1"/>
    <mergeCell ref="L1:N1"/>
    <mergeCell ref="R1:T1"/>
    <mergeCell ref="AS1:AU1"/>
    <mergeCell ref="CC1:CE1"/>
    <mergeCell ref="O2:Q2"/>
    <mergeCell ref="O3:Q3"/>
    <mergeCell ref="BE1:BG1"/>
    <mergeCell ref="BQ1:BS1"/>
    <mergeCell ref="BZ1:CB1"/>
    <mergeCell ref="BB1:BD1"/>
    <mergeCell ref="AY1:BA1"/>
    <mergeCell ref="BW1:BY1"/>
    <mergeCell ref="BH1:BJ1"/>
    <mergeCell ref="BT1:BV1"/>
    <mergeCell ref="BK1:BM1"/>
    <mergeCell ref="BN1:BP1"/>
    <mergeCell ref="U1:W1"/>
    <mergeCell ref="AA1:AC1"/>
    <mergeCell ref="AG1:AI1"/>
  </mergeCells>
  <printOptions horizontalCentered="1" verticalCentered="1"/>
  <pageMargins left="0.39370078740157483" right="0.39370078740157483" top="0.39370078740157483" bottom="0.39370078740157483" header="0" footer="0"/>
  <pageSetup paperSize="9" scale="47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objednávka 2025</vt:lpstr>
      <vt:lpstr>letní dres pro holky</vt:lpstr>
      <vt:lpstr>černé kraťasy</vt:lpstr>
      <vt:lpstr>čapáky</vt:lpstr>
      <vt:lpstr>objednávka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Venca</dc:creator>
  <cp:lastModifiedBy>Vaclav</cp:lastModifiedBy>
  <cp:lastPrinted>2017-03-10T09:55:36Z</cp:lastPrinted>
  <dcterms:created xsi:type="dcterms:W3CDTF">2017-02-11T18:46:23Z</dcterms:created>
  <dcterms:modified xsi:type="dcterms:W3CDTF">2025-01-27T20:42:31Z</dcterms:modified>
</cp:coreProperties>
</file>